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rice\Cloud-BELARP\Shared\Permanents\Quêtes de BE Larp\Stockage\2018\"/>
    </mc:Choice>
  </mc:AlternateContent>
  <bookViews>
    <workbookView xWindow="0" yWindow="0" windowWidth="15900" windowHeight="11610" activeTab="1"/>
  </bookViews>
  <sheets>
    <sheet name="Feuil3" sheetId="3" r:id="rId1"/>
    <sheet name="New Listing" sheetId="6" r:id="rId2"/>
    <sheet name="Listing_Produit" sheetId="4" r:id="rId3"/>
    <sheet name="Pack" sheetId="5" r:id="rId4"/>
  </sheets>
  <definedNames>
    <definedName name="_xlnm._FilterDatabase" localSheetId="0" hidden="1">Feuil3!$A$3:$O$96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6" l="1"/>
  <c r="F15" i="6"/>
  <c r="F72" i="6"/>
  <c r="F71" i="6"/>
  <c r="F70" i="6"/>
  <c r="F69" i="6"/>
  <c r="F68" i="6"/>
  <c r="I67" i="6"/>
  <c r="I66" i="6"/>
  <c r="I65" i="6"/>
  <c r="I64" i="6"/>
  <c r="F63" i="6"/>
  <c r="F62" i="6"/>
  <c r="F61" i="6"/>
  <c r="F60" i="6"/>
  <c r="F59" i="6"/>
  <c r="F58" i="6"/>
  <c r="F57" i="6"/>
  <c r="F56" i="6"/>
  <c r="F55" i="6"/>
  <c r="F54" i="6"/>
  <c r="F53" i="6"/>
  <c r="F50" i="6"/>
  <c r="F49" i="6"/>
  <c r="F48" i="6"/>
  <c r="F47" i="6"/>
  <c r="F46" i="6"/>
  <c r="F45" i="6"/>
  <c r="F44" i="6"/>
  <c r="F27" i="6"/>
  <c r="F26" i="6"/>
  <c r="F25" i="6"/>
  <c r="F23" i="6"/>
  <c r="F22" i="6"/>
  <c r="F21" i="6"/>
  <c r="F20" i="6"/>
  <c r="F19" i="6"/>
  <c r="F18" i="6"/>
  <c r="F17" i="6"/>
  <c r="F16" i="6"/>
  <c r="F14" i="6"/>
  <c r="F13" i="6"/>
  <c r="F12" i="6"/>
  <c r="F11" i="6"/>
  <c r="F10" i="6"/>
  <c r="I9" i="6"/>
  <c r="F9" i="6"/>
  <c r="I8" i="6"/>
  <c r="F8" i="6"/>
  <c r="I7" i="6"/>
  <c r="F7" i="6"/>
  <c r="J6" i="6"/>
  <c r="I6" i="6"/>
  <c r="F6" i="6"/>
  <c r="J5" i="6"/>
  <c r="I5" i="6"/>
  <c r="F5" i="6"/>
  <c r="J4" i="6"/>
  <c r="I4" i="6"/>
  <c r="F4" i="6"/>
  <c r="I29" i="5"/>
  <c r="J29" i="5"/>
  <c r="J31" i="5"/>
  <c r="H31" i="5"/>
  <c r="I31" i="5"/>
  <c r="G33" i="5"/>
  <c r="H33" i="5"/>
  <c r="E45" i="4" l="1"/>
  <c r="E44" i="4"/>
  <c r="J35" i="5" l="1"/>
  <c r="I35" i="5"/>
  <c r="J34" i="5"/>
  <c r="I34" i="5"/>
  <c r="J33" i="5"/>
  <c r="I33" i="5"/>
  <c r="J32" i="5"/>
  <c r="I32" i="5"/>
  <c r="J30" i="5"/>
  <c r="I30" i="5"/>
  <c r="J28" i="5"/>
  <c r="I28" i="5"/>
  <c r="J27" i="5"/>
  <c r="I27" i="5"/>
  <c r="D27" i="5"/>
  <c r="F27" i="5" s="1"/>
  <c r="J26" i="5"/>
  <c r="I26" i="5"/>
  <c r="D26" i="5"/>
  <c r="F26" i="5" s="1"/>
  <c r="J25" i="5"/>
  <c r="I25" i="5"/>
  <c r="D25" i="5"/>
  <c r="F25" i="5" s="1"/>
  <c r="J24" i="5"/>
  <c r="I24" i="5"/>
  <c r="D24" i="5"/>
  <c r="F24" i="5" s="1"/>
  <c r="F23" i="5" s="1"/>
  <c r="J2" i="5"/>
  <c r="I2" i="5"/>
  <c r="P2" i="5"/>
  <c r="O2" i="5"/>
  <c r="O7" i="5"/>
  <c r="P7" i="5"/>
  <c r="O8" i="5"/>
  <c r="P8" i="5"/>
  <c r="O9" i="5"/>
  <c r="P9" i="5"/>
  <c r="O10" i="5"/>
  <c r="P10" i="5"/>
  <c r="O11" i="5"/>
  <c r="P11" i="5"/>
  <c r="O12" i="5"/>
  <c r="P12" i="5"/>
  <c r="I7" i="5"/>
  <c r="J7" i="5"/>
  <c r="I8" i="5"/>
  <c r="J8" i="5"/>
  <c r="I9" i="5"/>
  <c r="J9" i="5"/>
  <c r="I10" i="5"/>
  <c r="J10" i="5"/>
  <c r="I11" i="5"/>
  <c r="J11" i="5"/>
  <c r="I12" i="5"/>
  <c r="J12" i="5"/>
  <c r="P6" i="5"/>
  <c r="O6" i="5"/>
  <c r="L6" i="5"/>
  <c r="P5" i="5"/>
  <c r="O5" i="5"/>
  <c r="L5" i="5"/>
  <c r="P4" i="5"/>
  <c r="O4" i="5"/>
  <c r="L4" i="5"/>
  <c r="P3" i="5"/>
  <c r="O3" i="5"/>
  <c r="L3" i="5"/>
  <c r="L2" i="5" s="1"/>
  <c r="J4" i="5"/>
  <c r="J5" i="5"/>
  <c r="J6" i="5"/>
  <c r="J3" i="5"/>
  <c r="I4" i="5"/>
  <c r="I5" i="5"/>
  <c r="I6" i="5"/>
  <c r="I3" i="5"/>
  <c r="D6" i="5"/>
  <c r="F6" i="5" s="1"/>
  <c r="D5" i="5"/>
  <c r="F5" i="5" s="1"/>
  <c r="D4" i="5"/>
  <c r="F4" i="5" s="1"/>
  <c r="D3" i="5"/>
  <c r="F3" i="5" s="1"/>
  <c r="I23" i="5" l="1"/>
  <c r="J23" i="5"/>
  <c r="F2" i="5"/>
  <c r="E14" i="4"/>
  <c r="E12" i="4"/>
  <c r="E13" i="4"/>
  <c r="E15" i="4"/>
  <c r="E16" i="4"/>
  <c r="E11" i="4"/>
  <c r="E5" i="4"/>
  <c r="E6" i="4"/>
  <c r="E7" i="4"/>
  <c r="E4" i="4"/>
  <c r="F76" i="3"/>
  <c r="F77" i="3"/>
  <c r="F78" i="3"/>
  <c r="F79" i="3"/>
  <c r="F80" i="3"/>
  <c r="F81" i="3"/>
  <c r="F82" i="3"/>
  <c r="F83" i="3"/>
  <c r="F84" i="3"/>
  <c r="F85" i="3"/>
  <c r="F86" i="3"/>
  <c r="F67" i="3"/>
  <c r="F68" i="3"/>
  <c r="F69" i="3"/>
  <c r="F70" i="3"/>
  <c r="F71" i="3"/>
  <c r="F73" i="3"/>
  <c r="F7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91" i="3"/>
  <c r="F92" i="3"/>
  <c r="F93" i="3"/>
  <c r="F94" i="3"/>
  <c r="F95" i="3"/>
  <c r="I90" i="3"/>
  <c r="I8" i="3"/>
  <c r="I9" i="3"/>
  <c r="I10" i="3"/>
  <c r="I11" i="3"/>
  <c r="I12" i="3"/>
  <c r="I87" i="3"/>
  <c r="I88" i="3"/>
  <c r="I89" i="3"/>
  <c r="F8" i="3"/>
  <c r="F9" i="3"/>
  <c r="F10" i="3"/>
  <c r="F11" i="3"/>
  <c r="F12" i="3"/>
  <c r="J5" i="3"/>
  <c r="J6" i="3"/>
  <c r="J7" i="3"/>
  <c r="I4" i="3"/>
  <c r="J4" i="3"/>
  <c r="I5" i="3"/>
  <c r="I6" i="3"/>
  <c r="I7" i="3"/>
  <c r="F5" i="3"/>
  <c r="F6" i="3"/>
  <c r="F7" i="3"/>
  <c r="F4" i="3"/>
</calcChain>
</file>

<file path=xl/sharedStrings.xml><?xml version="1.0" encoding="utf-8"?>
<sst xmlns="http://schemas.openxmlformats.org/spreadsheetml/2006/main" count="915" uniqueCount="216">
  <si>
    <t>Modèle</t>
  </si>
  <si>
    <t>Dimensions</t>
  </si>
  <si>
    <t>l</t>
  </si>
  <si>
    <t>L</t>
  </si>
  <si>
    <t>h</t>
  </si>
  <si>
    <t>Ref</t>
  </si>
  <si>
    <t>x</t>
  </si>
  <si>
    <t>F</t>
  </si>
  <si>
    <t>D</t>
  </si>
  <si>
    <t>K</t>
  </si>
  <si>
    <t>E</t>
  </si>
  <si>
    <t>G</t>
  </si>
  <si>
    <t>v</t>
  </si>
  <si>
    <t>v (l)</t>
  </si>
  <si>
    <t>FBD 43/32</t>
  </si>
  <si>
    <t>Usage</t>
  </si>
  <si>
    <t>Box pliable</t>
  </si>
  <si>
    <t>req.</t>
  </si>
  <si>
    <t>sale.price</t>
  </si>
  <si>
    <t>HTVA</t>
  </si>
  <si>
    <t>init.price.HTVA</t>
  </si>
  <si>
    <t>init.price.TVAC</t>
  </si>
  <si>
    <t>red.price.HTVA</t>
  </si>
  <si>
    <t>red.price.TVAC</t>
  </si>
  <si>
    <t>tx=</t>
  </si>
  <si>
    <t>TVAC</t>
  </si>
  <si>
    <t>FBD 64/32</t>
  </si>
  <si>
    <t>FBD 64/42</t>
  </si>
  <si>
    <t>FBD 86/445</t>
  </si>
  <si>
    <t>MDB 4332</t>
  </si>
  <si>
    <t>MDB 6432</t>
  </si>
  <si>
    <t>MDB 6442</t>
  </si>
  <si>
    <t>MDB 8642</t>
  </si>
  <si>
    <t>MDB 8642K</t>
  </si>
  <si>
    <t>Bac navette</t>
  </si>
  <si>
    <t>availaibility</t>
  </si>
  <si>
    <t>Spécific</t>
  </si>
  <si>
    <t>SDT</t>
  </si>
  <si>
    <t>Palette</t>
  </si>
  <si>
    <t>Palette légère</t>
  </si>
  <si>
    <t>Specific</t>
  </si>
  <si>
    <t>Palette medium, format euro, rebords  de sécurité</t>
  </si>
  <si>
    <t>CHECK ?</t>
  </si>
  <si>
    <t>LP 1208K</t>
  </si>
  <si>
    <t>MP 1208</t>
  </si>
  <si>
    <t>LP 86</t>
  </si>
  <si>
    <t>Palette pleine, format euro, rebords  de sécurité</t>
  </si>
  <si>
    <t>R 1208</t>
  </si>
  <si>
    <t>Euro standard, pas de couvercle (couvercle à poser possible), poignées ouvertes</t>
  </si>
  <si>
    <t>Bac Euro fermés</t>
  </si>
  <si>
    <t>Bac Euro fermés à poignée (int.)</t>
  </si>
  <si>
    <t>EG 43/32</t>
  </si>
  <si>
    <t>EG 43/32 HG</t>
  </si>
  <si>
    <t>Special</t>
  </si>
  <si>
    <t>Bac Euro Ajouré</t>
  </si>
  <si>
    <t>EO 64/42</t>
  </si>
  <si>
    <t>Boite de rangement</t>
  </si>
  <si>
    <t>SB 64</t>
  </si>
  <si>
    <t>ED 43/32 2G</t>
  </si>
  <si>
    <t>Bac Euro Malette</t>
  </si>
  <si>
    <t>Bac Euro Malette Securisé</t>
  </si>
  <si>
    <t>Bac Euro Charnière à poignée (int.)</t>
  </si>
  <si>
    <t>ED 43/32</t>
  </si>
  <si>
    <t>Bac Euro Charnière fermé</t>
  </si>
  <si>
    <t>Bac Euro Charnière sécurisé</t>
  </si>
  <si>
    <t>ED 43/32 HG</t>
  </si>
  <si>
    <t>ED 43/32 1S</t>
  </si>
  <si>
    <t>ED 64/32 2S</t>
  </si>
  <si>
    <t>ED 43/32 2G 1S</t>
  </si>
  <si>
    <t>ED 43/32 2G 2S</t>
  </si>
  <si>
    <t>EO 64/32</t>
  </si>
  <si>
    <t>BBO86</t>
  </si>
  <si>
    <t>BBO86R</t>
  </si>
  <si>
    <t>BBO1210K</t>
  </si>
  <si>
    <t>BBO1210R</t>
  </si>
  <si>
    <t>Big Box avec aération</t>
  </si>
  <si>
    <t>BBG 1208K</t>
  </si>
  <si>
    <t>Big Box sans aération</t>
  </si>
  <si>
    <t>Chariot porte bac</t>
  </si>
  <si>
    <t>Diable bacs euro</t>
  </si>
  <si>
    <t>RO 64 PA FE-3020</t>
  </si>
  <si>
    <t>RO 86 PA FE</t>
  </si>
  <si>
    <t>SK V EG</t>
  </si>
  <si>
    <t>BOX</t>
  </si>
  <si>
    <t>PARTS</t>
  </si>
  <si>
    <t>Sangle</t>
  </si>
  <si>
    <t>Etiquettes (10)</t>
  </si>
  <si>
    <t>Casier d'insertion</t>
  </si>
  <si>
    <t>STOCK</t>
  </si>
  <si>
    <t>Box pliable, poignée semi ouverte, couvercle à rabats, gain de place,plombable</t>
  </si>
  <si>
    <t>Box empilable, poignée intégrée fermée, stockage sec, couvercle à rabat, gain de place,plombable</t>
  </si>
  <si>
    <t>Plomb</t>
  </si>
  <si>
    <t>SB 353</t>
  </si>
  <si>
    <t>SB E 11</t>
  </si>
  <si>
    <t>SB E 12</t>
  </si>
  <si>
    <t>SB E 13</t>
  </si>
  <si>
    <t>SB E 14</t>
  </si>
  <si>
    <t>SB E 15</t>
  </si>
  <si>
    <t>SB E 22</t>
  </si>
  <si>
    <t>SB E 23</t>
  </si>
  <si>
    <t>SB E 25</t>
  </si>
  <si>
    <t>SB E 26</t>
  </si>
  <si>
    <t>11*7</t>
  </si>
  <si>
    <t>Bloc Tiroir</t>
  </si>
  <si>
    <t>TB R 4333 F4 B1</t>
  </si>
  <si>
    <t>TB R 4333 F4</t>
  </si>
  <si>
    <t>Clips étiquette</t>
  </si>
  <si>
    <t>Plaque intermédiaire</t>
  </si>
  <si>
    <t>ZP43</t>
  </si>
  <si>
    <t>ZP64</t>
  </si>
  <si>
    <t>ZP86</t>
  </si>
  <si>
    <t>ET</t>
  </si>
  <si>
    <t>EK 4/150</t>
  </si>
  <si>
    <t>Connecteur pour étagères</t>
  </si>
  <si>
    <t>VE-2VH 4364</t>
  </si>
  <si>
    <t>VE-4VH 4364</t>
  </si>
  <si>
    <t>Couvercle à poser</t>
  </si>
  <si>
    <t>DE 64</t>
  </si>
  <si>
    <t>DE 43</t>
  </si>
  <si>
    <t>DE 86</t>
  </si>
  <si>
    <t>ETA5</t>
  </si>
  <si>
    <t>Porte étiquette europal</t>
  </si>
  <si>
    <t>Poche autocollante</t>
  </si>
  <si>
    <t>Malette IP67</t>
  </si>
  <si>
    <t>CP4322</t>
  </si>
  <si>
    <t>CP6422</t>
  </si>
  <si>
    <t>CP6427</t>
  </si>
  <si>
    <t>CP12416</t>
  </si>
  <si>
    <t>Malette IP67 Trolley</t>
  </si>
  <si>
    <t>CP8644</t>
  </si>
  <si>
    <t>IP67</t>
  </si>
  <si>
    <t>Spécial</t>
  </si>
  <si>
    <t>12-35€</t>
  </si>
  <si>
    <t>8-28€</t>
  </si>
  <si>
    <t>5-20€</t>
  </si>
  <si>
    <t>30-60€</t>
  </si>
  <si>
    <t>42-80€</t>
  </si>
  <si>
    <t>65-130€</t>
  </si>
  <si>
    <t>8-12€</t>
  </si>
  <si>
    <t>20-110€</t>
  </si>
  <si>
    <t>SPECIAL</t>
  </si>
  <si>
    <t>NORMAL</t>
  </si>
  <si>
    <t>EURO RANGE</t>
  </si>
  <si>
    <t>SPACE SAVER</t>
  </si>
  <si>
    <t>Low</t>
  </si>
  <si>
    <t>Mid</t>
  </si>
  <si>
    <t>High</t>
  </si>
  <si>
    <t>Drainage</t>
  </si>
  <si>
    <t>A</t>
  </si>
  <si>
    <t>B</t>
  </si>
  <si>
    <t>C</t>
  </si>
  <si>
    <t>Box Pliable</t>
  </si>
  <si>
    <t>Bac Navette</t>
  </si>
  <si>
    <t>H</t>
  </si>
  <si>
    <t>I</t>
  </si>
  <si>
    <t>J</t>
  </si>
  <si>
    <t>Euro standard, pas de couvercle (couvercle à poser possible), poignées fermées</t>
  </si>
  <si>
    <t>Euro standard, poignée ouverte, couvercle à charnière</t>
  </si>
  <si>
    <t>Euro standard, poignée externe, stockage sec, couvercle à charnière</t>
  </si>
  <si>
    <t>Euro standard, poignée externe, stockage sec, couvercle à charnière, fermeture sécurisée</t>
  </si>
  <si>
    <t>Euro standard, poignée fermée, couvercle à charnière, stockage sec</t>
  </si>
  <si>
    <t>Euro standard, poignée fermée, couvercle à charnière, stockage sec, fermeture sécurisée</t>
  </si>
  <si>
    <t>Accessoires</t>
  </si>
  <si>
    <t>C/D</t>
  </si>
  <si>
    <t>E/F</t>
  </si>
  <si>
    <t>Modèle 60*40 et 80*60</t>
  </si>
  <si>
    <t>Modèle 60*40</t>
  </si>
  <si>
    <t>Utilisation spécifique pour le drainage de contenu mouillé (tuyaux)</t>
  </si>
  <si>
    <t>A4/A5</t>
  </si>
  <si>
    <t>Modèle 40*30 / 60*40 / 80*60</t>
  </si>
  <si>
    <t>Différents format ISO</t>
  </si>
  <si>
    <t>Micro gestion</t>
  </si>
  <si>
    <t>Features</t>
  </si>
  <si>
    <t>Libellé</t>
  </si>
  <si>
    <t>#Ref</t>
  </si>
  <si>
    <t>3 et 4 voies</t>
  </si>
  <si>
    <t>M</t>
  </si>
  <si>
    <t>7*5</t>
  </si>
  <si>
    <t>6*5</t>
  </si>
  <si>
    <t>Tiroir</t>
  </si>
  <si>
    <t>Disponible en (1*1/1*2/1*3/1*4/1*5/2*2/2*3/2*5/2*6)</t>
  </si>
  <si>
    <t>Rabats ext d'accès, pliable, semelle de manutention, ventilation possible</t>
  </si>
  <si>
    <t>Palette médium</t>
  </si>
  <si>
    <t>Palette pleine</t>
  </si>
  <si>
    <t>Palette légère, format euro, rebords  de sécurité, empilable</t>
  </si>
  <si>
    <t>BigBox</t>
  </si>
  <si>
    <t>Roll Container</t>
  </si>
  <si>
    <t>Box fixe, semelle de manutention, non ventilé</t>
  </si>
  <si>
    <t>Roll container SDT</t>
  </si>
  <si>
    <t>Roll container pliant</t>
  </si>
  <si>
    <t>Container  format pallette, sécurisé, entièrement fermé, tablette ajoutable, pliant</t>
  </si>
  <si>
    <t>Container  format pallette, sécurisé, entièrement fermé, tablette ajoutable</t>
  </si>
  <si>
    <t>3 emplacements de 35*29,5*7,1cm par bloc /format ext de 40*30cm</t>
  </si>
  <si>
    <t>Rangement épée &lt;80cm</t>
  </si>
  <si>
    <t>PAL</t>
  </si>
  <si>
    <t>PU1</t>
  </si>
  <si>
    <t>PU2</t>
  </si>
  <si>
    <t>Roll</t>
  </si>
  <si>
    <t>Roll-M</t>
  </si>
  <si>
    <t>RACK</t>
  </si>
  <si>
    <t>Box</t>
  </si>
  <si>
    <t>Pliant 60*40</t>
  </si>
  <si>
    <t>ECO</t>
  </si>
  <si>
    <t>Pliant 40*30</t>
  </si>
  <si>
    <t>PALLight</t>
  </si>
  <si>
    <t>MP</t>
  </si>
  <si>
    <t>BELARP</t>
  </si>
  <si>
    <t>TOTAL</t>
  </si>
  <si>
    <t>n</t>
  </si>
  <si>
    <t>CT</t>
  </si>
  <si>
    <t>EG 64/32</t>
  </si>
  <si>
    <t>EG 86/42</t>
  </si>
  <si>
    <t>EG 86/12 HG</t>
  </si>
  <si>
    <t>ED 86/42</t>
  </si>
  <si>
    <t>ED 64/32</t>
  </si>
  <si>
    <t>ED 86/12 HG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</si>
</sst>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Open Sans"/>
      <family val="2"/>
    </font>
    <font>
      <b/>
      <sz val="8"/>
      <color theme="0"/>
      <name val="Open Sans"/>
      <family val="2"/>
    </font>
    <font>
      <b/>
      <sz val="8"/>
      <color theme="1"/>
      <name val="Open Sans"/>
      <family val="2"/>
    </font>
  </fonts>
  <fills count="1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4" borderId="0" xfId="0" applyFont="1" applyFill="1"/>
    <xf numFmtId="164" fontId="2" fillId="0" borderId="0" xfId="0" applyNumberFormat="1" applyFont="1"/>
    <xf numFmtId="1" fontId="2" fillId="0" borderId="0" xfId="0" applyNumberFormat="1" applyFont="1"/>
    <xf numFmtId="44" fontId="2" fillId="0" borderId="0" xfId="1" applyFont="1"/>
    <xf numFmtId="44" fontId="2" fillId="0" borderId="0" xfId="1" applyFont="1" applyAlignment="1">
      <alignment horizontal="center"/>
    </xf>
    <xf numFmtId="44" fontId="2" fillId="0" borderId="0" xfId="1" applyFont="1" applyAlignment="1">
      <alignment horizontal="right"/>
    </xf>
    <xf numFmtId="9" fontId="2" fillId="0" borderId="0" xfId="1" applyNumberFormat="1" applyFont="1" applyAlignment="1">
      <alignment horizontal="left"/>
    </xf>
    <xf numFmtId="0" fontId="2" fillId="7" borderId="0" xfId="0" applyFont="1" applyFill="1"/>
    <xf numFmtId="0" fontId="2" fillId="8" borderId="0" xfId="0" applyFont="1" applyFill="1"/>
    <xf numFmtId="0" fontId="2" fillId="0" borderId="0" xfId="0" applyFont="1" applyFill="1"/>
    <xf numFmtId="0" fontId="2" fillId="11" borderId="0" xfId="0" applyFont="1" applyFill="1"/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vertical="center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5" xfId="0" applyFont="1" applyBorder="1"/>
    <xf numFmtId="0" fontId="3" fillId="14" borderId="0" xfId="0" applyFont="1" applyFill="1" applyBorder="1" applyAlignment="1">
      <alignment vertical="center"/>
    </xf>
    <xf numFmtId="0" fontId="3" fillId="14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14" borderId="0" xfId="0" applyFont="1" applyFill="1" applyBorder="1"/>
    <xf numFmtId="0" fontId="2" fillId="15" borderId="0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8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5" borderId="0" xfId="0" applyFont="1" applyFill="1" applyBorder="1"/>
    <xf numFmtId="0" fontId="2" fillId="15" borderId="7" xfId="0" applyFont="1" applyFill="1" applyBorder="1"/>
    <xf numFmtId="0" fontId="2" fillId="11" borderId="0" xfId="0" applyFont="1" applyFill="1" applyBorder="1" applyAlignment="1">
      <alignment horizontal="center"/>
    </xf>
    <xf numFmtId="17" fontId="2" fillId="11" borderId="0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0" borderId="0" xfId="0" applyNumberFormat="1" applyFont="1" applyBorder="1"/>
    <xf numFmtId="0" fontId="2" fillId="6" borderId="0" xfId="0" applyFont="1" applyFill="1" applyBorder="1"/>
    <xf numFmtId="0" fontId="2" fillId="13" borderId="0" xfId="0" applyFont="1" applyFill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10" borderId="0" xfId="0" applyFont="1" applyFill="1" applyBorder="1"/>
    <xf numFmtId="0" fontId="3" fillId="15" borderId="0" xfId="0" applyFont="1" applyFill="1" applyBorder="1" applyAlignment="1">
      <alignment horizontal="center" vertical="center"/>
    </xf>
    <xf numFmtId="0" fontId="2" fillId="0" borderId="5" xfId="0" applyFont="1" applyBorder="1" applyAlignment="1"/>
    <xf numFmtId="0" fontId="3" fillId="14" borderId="1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/>
    </xf>
    <xf numFmtId="0" fontId="2" fillId="0" borderId="0" xfId="0" applyFont="1" applyBorder="1" applyAlignment="1"/>
    <xf numFmtId="0" fontId="3" fillId="14" borderId="6" xfId="0" applyFont="1" applyFill="1" applyBorder="1" applyAlignment="1">
      <alignment horizontal="center"/>
    </xf>
    <xf numFmtId="0" fontId="2" fillId="0" borderId="7" xfId="0" applyFont="1" applyFill="1" applyBorder="1"/>
    <xf numFmtId="1" fontId="0" fillId="0" borderId="0" xfId="0" applyNumberFormat="1"/>
    <xf numFmtId="44" fontId="0" fillId="0" borderId="0" xfId="1" applyFont="1"/>
    <xf numFmtId="44" fontId="0" fillId="0" borderId="0" xfId="0" applyNumberFormat="1"/>
    <xf numFmtId="4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2" fillId="11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3" fillId="14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16" borderId="1" xfId="0" applyFont="1" applyFill="1" applyBorder="1" applyAlignment="1">
      <alignment horizontal="center" vertical="center" textRotation="255"/>
    </xf>
    <xf numFmtId="0" fontId="2" fillId="16" borderId="4" xfId="0" applyFont="1" applyFill="1" applyBorder="1" applyAlignment="1">
      <alignment horizontal="center" vertical="center" textRotation="255"/>
    </xf>
    <xf numFmtId="0" fontId="2" fillId="16" borderId="6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textRotation="255"/>
    </xf>
    <xf numFmtId="0" fontId="2" fillId="9" borderId="4" xfId="0" applyFont="1" applyFill="1" applyBorder="1" applyAlignment="1">
      <alignment horizontal="center" vertical="center" textRotation="255"/>
    </xf>
    <xf numFmtId="0" fontId="2" fillId="9" borderId="6" xfId="0" applyFont="1" applyFill="1" applyBorder="1" applyAlignment="1">
      <alignment horizontal="center" vertical="center" textRotation="255"/>
    </xf>
    <xf numFmtId="0" fontId="2" fillId="0" borderId="0" xfId="0" applyFont="1" applyBorder="1" applyAlignment="1">
      <alignment horizontal="center"/>
    </xf>
    <xf numFmtId="0" fontId="3" fillId="14" borderId="0" xfId="0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 vertical="center" textRotation="255"/>
    </xf>
    <xf numFmtId="0" fontId="3" fillId="17" borderId="4" xfId="0" applyFont="1" applyFill="1" applyBorder="1" applyAlignment="1">
      <alignment horizontal="center" vertical="center" textRotation="255"/>
    </xf>
    <xf numFmtId="0" fontId="3" fillId="17" borderId="6" xfId="0" applyFont="1" applyFill="1" applyBorder="1" applyAlignment="1">
      <alignment horizontal="center" vertical="center" textRotation="255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14" borderId="0" xfId="0" applyFont="1" applyFill="1" applyBorder="1"/>
    <xf numFmtId="0" fontId="2" fillId="14" borderId="7" xfId="0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topLeftCell="B1" zoomScaleNormal="100" workbookViewId="0">
      <selection activeCell="D16" sqref="A1:R96"/>
    </sheetView>
  </sheetViews>
  <sheetFormatPr baseColWidth="10" defaultRowHeight="12.75" x14ac:dyDescent="0.25"/>
  <cols>
    <col min="1" max="1" width="15" style="15" bestFit="1" customWidth="1"/>
    <col min="2" max="2" width="26.85546875" style="1" bestFit="1" customWidth="1"/>
    <col min="3" max="5" width="11.42578125" style="1"/>
    <col min="6" max="6" width="11.7109375" style="6" customWidth="1"/>
    <col min="7" max="7" width="16.140625" style="7" bestFit="1" customWidth="1"/>
    <col min="8" max="8" width="16.42578125" style="7" bestFit="1" customWidth="1"/>
    <col min="9" max="9" width="16.140625" style="7" bestFit="1" customWidth="1"/>
    <col min="10" max="10" width="16.42578125" style="7" bestFit="1" customWidth="1"/>
    <col min="11" max="13" width="12.85546875" style="7" customWidth="1"/>
    <col min="14" max="14" width="7.85546875" style="7" bestFit="1" customWidth="1"/>
    <col min="15" max="16" width="7.7109375" style="1" customWidth="1"/>
    <col min="17" max="16384" width="11.42578125" style="1"/>
  </cols>
  <sheetData>
    <row r="1" spans="1:18" x14ac:dyDescent="0.25">
      <c r="G1" s="7" t="s">
        <v>42</v>
      </c>
      <c r="I1" s="9" t="s">
        <v>24</v>
      </c>
      <c r="J1" s="10">
        <v>0.19</v>
      </c>
      <c r="K1" s="10"/>
      <c r="L1" s="10"/>
      <c r="M1" s="10"/>
    </row>
    <row r="2" spans="1:18" x14ac:dyDescent="0.25">
      <c r="C2" s="58" t="s">
        <v>1</v>
      </c>
      <c r="D2" s="58"/>
      <c r="E2" s="58"/>
      <c r="G2" s="59" t="s">
        <v>19</v>
      </c>
      <c r="H2" s="59"/>
      <c r="I2" s="59" t="s">
        <v>25</v>
      </c>
      <c r="J2" s="59"/>
      <c r="K2" s="8"/>
      <c r="L2" s="8"/>
      <c r="M2" s="8"/>
      <c r="Q2" s="58" t="s">
        <v>206</v>
      </c>
      <c r="R2" s="58"/>
    </row>
    <row r="3" spans="1:18" x14ac:dyDescent="0.25">
      <c r="A3" s="15" t="s">
        <v>5</v>
      </c>
      <c r="B3" s="1" t="s">
        <v>0</v>
      </c>
      <c r="C3" s="1" t="s">
        <v>2</v>
      </c>
      <c r="D3" s="1" t="s">
        <v>3</v>
      </c>
      <c r="E3" s="1" t="s">
        <v>4</v>
      </c>
      <c r="F3" s="6" t="s">
        <v>13</v>
      </c>
      <c r="G3" s="7" t="s">
        <v>20</v>
      </c>
      <c r="H3" s="7" t="s">
        <v>22</v>
      </c>
      <c r="I3" s="7" t="s">
        <v>21</v>
      </c>
      <c r="J3" s="7" t="s">
        <v>23</v>
      </c>
      <c r="K3" s="7" t="s">
        <v>35</v>
      </c>
      <c r="N3" s="7" t="s">
        <v>18</v>
      </c>
      <c r="O3" s="1" t="s">
        <v>17</v>
      </c>
      <c r="P3" s="1" t="s">
        <v>207</v>
      </c>
      <c r="Q3" s="1" t="s">
        <v>208</v>
      </c>
      <c r="R3" s="1" t="s">
        <v>209</v>
      </c>
    </row>
    <row r="4" spans="1:18" x14ac:dyDescent="0.25">
      <c r="A4" s="15" t="s">
        <v>14</v>
      </c>
      <c r="B4" s="4" t="s">
        <v>16</v>
      </c>
      <c r="C4" s="1">
        <v>400</v>
      </c>
      <c r="D4" s="1">
        <v>300</v>
      </c>
      <c r="E4" s="1">
        <v>320</v>
      </c>
      <c r="F4" s="6">
        <f t="shared" ref="F4:F50" si="0">(C4*D4*E4)/1000000</f>
        <v>38.4</v>
      </c>
      <c r="G4" s="7">
        <v>12.94</v>
      </c>
      <c r="H4" s="7">
        <v>9.9499999999999993</v>
      </c>
      <c r="I4" s="7">
        <f t="shared" ref="I4:J7" si="1">G4*(1+$J$1)</f>
        <v>15.398599999999998</v>
      </c>
      <c r="J4" s="7">
        <f t="shared" si="1"/>
        <v>11.840499999999999</v>
      </c>
      <c r="K4" s="7" t="s">
        <v>37</v>
      </c>
      <c r="L4" s="7" t="s">
        <v>83</v>
      </c>
      <c r="M4" s="7" t="s">
        <v>6</v>
      </c>
      <c r="O4" s="6">
        <v>220</v>
      </c>
      <c r="P4" s="6"/>
    </row>
    <row r="5" spans="1:18" x14ac:dyDescent="0.25">
      <c r="A5" s="15" t="s">
        <v>26</v>
      </c>
      <c r="B5" s="4" t="s">
        <v>16</v>
      </c>
      <c r="C5" s="1">
        <v>600</v>
      </c>
      <c r="D5" s="1">
        <v>400</v>
      </c>
      <c r="E5" s="1">
        <v>320</v>
      </c>
      <c r="F5" s="6">
        <f t="shared" si="0"/>
        <v>76.8</v>
      </c>
      <c r="G5" s="7">
        <v>16.93</v>
      </c>
      <c r="H5" s="7">
        <v>13.02</v>
      </c>
      <c r="I5" s="7">
        <f t="shared" si="1"/>
        <v>20.146699999999999</v>
      </c>
      <c r="J5" s="7">
        <f t="shared" si="1"/>
        <v>15.493799999999998</v>
      </c>
      <c r="K5" s="7" t="s">
        <v>37</v>
      </c>
      <c r="L5" s="7" t="s">
        <v>83</v>
      </c>
      <c r="M5" s="7" t="s">
        <v>6</v>
      </c>
      <c r="O5" s="6">
        <v>140</v>
      </c>
      <c r="P5" s="6"/>
    </row>
    <row r="6" spans="1:18" ht="12.75" customHeight="1" x14ac:dyDescent="0.25">
      <c r="A6" s="15" t="s">
        <v>27</v>
      </c>
      <c r="B6" s="4" t="s">
        <v>16</v>
      </c>
      <c r="C6" s="1">
        <v>600</v>
      </c>
      <c r="D6" s="1">
        <v>400</v>
      </c>
      <c r="E6" s="1">
        <v>420</v>
      </c>
      <c r="F6" s="6">
        <f t="shared" si="0"/>
        <v>100.8</v>
      </c>
      <c r="G6" s="7">
        <v>18.96</v>
      </c>
      <c r="H6" s="7">
        <v>14.59</v>
      </c>
      <c r="I6" s="7">
        <f t="shared" si="1"/>
        <v>22.5624</v>
      </c>
      <c r="J6" s="7">
        <f t="shared" si="1"/>
        <v>17.362099999999998</v>
      </c>
      <c r="K6" s="7" t="s">
        <v>37</v>
      </c>
      <c r="L6" s="7" t="s">
        <v>83</v>
      </c>
      <c r="O6" s="6">
        <v>110</v>
      </c>
      <c r="P6" s="6"/>
    </row>
    <row r="7" spans="1:18" x14ac:dyDescent="0.25">
      <c r="A7" s="15" t="s">
        <v>28</v>
      </c>
      <c r="B7" s="4" t="s">
        <v>16</v>
      </c>
      <c r="C7" s="1">
        <v>800</v>
      </c>
      <c r="D7" s="1">
        <v>600</v>
      </c>
      <c r="E7" s="1">
        <v>420</v>
      </c>
      <c r="F7" s="6">
        <f t="shared" si="0"/>
        <v>201.6</v>
      </c>
      <c r="G7" s="7">
        <v>37.15</v>
      </c>
      <c r="H7" s="7">
        <v>28.57</v>
      </c>
      <c r="I7" s="7">
        <f t="shared" si="1"/>
        <v>44.208499999999994</v>
      </c>
      <c r="J7" s="7">
        <f t="shared" si="1"/>
        <v>33.9983</v>
      </c>
      <c r="K7" s="7" t="s">
        <v>37</v>
      </c>
      <c r="L7" s="7" t="s">
        <v>83</v>
      </c>
      <c r="M7" s="7" t="s">
        <v>6</v>
      </c>
      <c r="O7" s="6">
        <v>40</v>
      </c>
      <c r="P7" s="6"/>
    </row>
    <row r="8" spans="1:18" x14ac:dyDescent="0.25">
      <c r="A8" s="15" t="s">
        <v>29</v>
      </c>
      <c r="B8" s="12" t="s">
        <v>34</v>
      </c>
      <c r="C8" s="1">
        <v>400</v>
      </c>
      <c r="D8" s="1">
        <v>300</v>
      </c>
      <c r="E8" s="1">
        <v>320</v>
      </c>
      <c r="F8" s="6">
        <f t="shared" si="0"/>
        <v>38.4</v>
      </c>
      <c r="I8" s="7">
        <f>G8*(1+$J$1)</f>
        <v>0</v>
      </c>
      <c r="K8" s="7" t="s">
        <v>37</v>
      </c>
      <c r="L8" s="7" t="s">
        <v>83</v>
      </c>
      <c r="M8" s="7" t="s">
        <v>6</v>
      </c>
    </row>
    <row r="9" spans="1:18" x14ac:dyDescent="0.25">
      <c r="A9" s="15" t="s">
        <v>30</v>
      </c>
      <c r="B9" s="12" t="s">
        <v>34</v>
      </c>
      <c r="C9" s="1">
        <v>600</v>
      </c>
      <c r="D9" s="1">
        <v>400</v>
      </c>
      <c r="E9" s="1">
        <v>320</v>
      </c>
      <c r="F9" s="6">
        <f t="shared" si="0"/>
        <v>76.8</v>
      </c>
      <c r="I9" s="7">
        <f>G9*(1+$J$1)</f>
        <v>0</v>
      </c>
      <c r="K9" s="7" t="s">
        <v>37</v>
      </c>
      <c r="L9" s="7" t="s">
        <v>83</v>
      </c>
      <c r="M9" s="7" t="s">
        <v>6</v>
      </c>
    </row>
    <row r="10" spans="1:18" ht="12.75" customHeight="1" x14ac:dyDescent="0.25">
      <c r="A10" s="15" t="s">
        <v>31</v>
      </c>
      <c r="B10" s="12" t="s">
        <v>34</v>
      </c>
      <c r="C10" s="1">
        <v>600</v>
      </c>
      <c r="D10" s="1">
        <v>400</v>
      </c>
      <c r="E10" s="1">
        <v>420</v>
      </c>
      <c r="F10" s="6">
        <f t="shared" si="0"/>
        <v>100.8</v>
      </c>
      <c r="I10" s="7">
        <f>G10*(1+$J$1)</f>
        <v>0</v>
      </c>
      <c r="K10" s="7" t="s">
        <v>37</v>
      </c>
      <c r="L10" s="7" t="s">
        <v>83</v>
      </c>
    </row>
    <row r="11" spans="1:18" x14ac:dyDescent="0.25">
      <c r="A11" s="15" t="s">
        <v>32</v>
      </c>
      <c r="B11" s="12" t="s">
        <v>34</v>
      </c>
      <c r="C11" s="1">
        <v>800</v>
      </c>
      <c r="D11" s="1">
        <v>600</v>
      </c>
      <c r="E11" s="1">
        <v>420</v>
      </c>
      <c r="F11" s="6">
        <f t="shared" si="0"/>
        <v>201.6</v>
      </c>
      <c r="I11" s="7">
        <f>G11*(1+$J$1)</f>
        <v>0</v>
      </c>
      <c r="K11" s="7" t="s">
        <v>37</v>
      </c>
      <c r="L11" s="7" t="s">
        <v>83</v>
      </c>
      <c r="M11" s="7" t="s">
        <v>6</v>
      </c>
    </row>
    <row r="12" spans="1:18" ht="12.75" customHeight="1" x14ac:dyDescent="0.25">
      <c r="A12" s="15" t="s">
        <v>33</v>
      </c>
      <c r="B12" s="12" t="s">
        <v>34</v>
      </c>
      <c r="C12" s="1">
        <v>800</v>
      </c>
      <c r="D12" s="1">
        <v>600</v>
      </c>
      <c r="E12" s="1">
        <v>420</v>
      </c>
      <c r="F12" s="6">
        <f t="shared" si="0"/>
        <v>201.6</v>
      </c>
      <c r="I12" s="7">
        <f>G12*(1+$J$1)</f>
        <v>0</v>
      </c>
      <c r="K12" s="7" t="s">
        <v>36</v>
      </c>
      <c r="L12" s="7" t="s">
        <v>83</v>
      </c>
    </row>
    <row r="13" spans="1:18" ht="15" customHeight="1" x14ac:dyDescent="0.25">
      <c r="A13" s="15" t="s">
        <v>51</v>
      </c>
      <c r="B13" s="1" t="s">
        <v>50</v>
      </c>
      <c r="C13" s="1">
        <v>400</v>
      </c>
      <c r="D13" s="1">
        <v>300</v>
      </c>
      <c r="E13" s="1">
        <v>320</v>
      </c>
      <c r="F13" s="6">
        <f t="shared" si="0"/>
        <v>38.4</v>
      </c>
      <c r="L13" s="7" t="s">
        <v>83</v>
      </c>
      <c r="M13" s="7" t="s">
        <v>6</v>
      </c>
    </row>
    <row r="14" spans="1:18" x14ac:dyDescent="0.25">
      <c r="B14" s="1" t="s">
        <v>50</v>
      </c>
      <c r="C14" s="1">
        <v>600</v>
      </c>
      <c r="D14" s="1">
        <v>400</v>
      </c>
      <c r="E14" s="1">
        <v>320</v>
      </c>
      <c r="F14" s="6">
        <f t="shared" si="0"/>
        <v>76.8</v>
      </c>
      <c r="L14" s="7" t="s">
        <v>83</v>
      </c>
      <c r="M14" s="7" t="s">
        <v>6</v>
      </c>
    </row>
    <row r="15" spans="1:18" x14ac:dyDescent="0.25">
      <c r="B15" s="1" t="s">
        <v>50</v>
      </c>
      <c r="C15" s="1">
        <v>600</v>
      </c>
      <c r="D15" s="1">
        <v>400</v>
      </c>
      <c r="E15" s="1">
        <v>420</v>
      </c>
      <c r="F15" s="6">
        <f t="shared" si="0"/>
        <v>100.8</v>
      </c>
      <c r="L15" s="7" t="s">
        <v>83</v>
      </c>
    </row>
    <row r="16" spans="1:18" x14ac:dyDescent="0.25">
      <c r="B16" s="1" t="s">
        <v>50</v>
      </c>
      <c r="C16" s="1">
        <v>800</v>
      </c>
      <c r="D16" s="1">
        <v>600</v>
      </c>
      <c r="E16" s="1">
        <v>420</v>
      </c>
      <c r="F16" s="6">
        <f t="shared" si="0"/>
        <v>201.6</v>
      </c>
      <c r="L16" s="7" t="s">
        <v>83</v>
      </c>
      <c r="M16" s="7" t="s">
        <v>6</v>
      </c>
    </row>
    <row r="17" spans="1:13" x14ac:dyDescent="0.25">
      <c r="A17" s="15" t="s">
        <v>52</v>
      </c>
      <c r="B17" s="1" t="s">
        <v>49</v>
      </c>
      <c r="C17" s="1">
        <v>400</v>
      </c>
      <c r="D17" s="1">
        <v>300</v>
      </c>
      <c r="E17" s="1">
        <v>320</v>
      </c>
      <c r="F17" s="6">
        <f t="shared" si="0"/>
        <v>38.4</v>
      </c>
      <c r="L17" s="7" t="s">
        <v>83</v>
      </c>
      <c r="M17" s="7" t="s">
        <v>6</v>
      </c>
    </row>
    <row r="18" spans="1:13" x14ac:dyDescent="0.25">
      <c r="B18" s="1" t="s">
        <v>49</v>
      </c>
      <c r="C18" s="1">
        <v>600</v>
      </c>
      <c r="D18" s="1">
        <v>400</v>
      </c>
      <c r="E18" s="1">
        <v>320</v>
      </c>
      <c r="F18" s="6">
        <f t="shared" si="0"/>
        <v>76.8</v>
      </c>
      <c r="L18" s="7" t="s">
        <v>83</v>
      </c>
      <c r="M18" s="7" t="s">
        <v>6</v>
      </c>
    </row>
    <row r="19" spans="1:13" x14ac:dyDescent="0.25">
      <c r="B19" s="1" t="s">
        <v>49</v>
      </c>
      <c r="C19" s="1">
        <v>600</v>
      </c>
      <c r="D19" s="1">
        <v>400</v>
      </c>
      <c r="E19" s="1">
        <v>420</v>
      </c>
      <c r="F19" s="6">
        <f t="shared" si="0"/>
        <v>100.8</v>
      </c>
      <c r="L19" s="7" t="s">
        <v>83</v>
      </c>
    </row>
    <row r="20" spans="1:13" x14ac:dyDescent="0.25">
      <c r="B20" s="1" t="s">
        <v>49</v>
      </c>
      <c r="C20" s="1">
        <v>800</v>
      </c>
      <c r="D20" s="1">
        <v>600</v>
      </c>
      <c r="E20" s="1">
        <v>120</v>
      </c>
      <c r="F20" s="6">
        <f t="shared" si="0"/>
        <v>57.6</v>
      </c>
      <c r="K20" s="7" t="s">
        <v>53</v>
      </c>
      <c r="L20" s="7" t="s">
        <v>83</v>
      </c>
      <c r="M20" s="7" t="s">
        <v>6</v>
      </c>
    </row>
    <row r="21" spans="1:13" x14ac:dyDescent="0.25">
      <c r="B21" s="1" t="s">
        <v>49</v>
      </c>
      <c r="C21" s="1">
        <v>800</v>
      </c>
      <c r="D21" s="1">
        <v>600</v>
      </c>
      <c r="E21" s="1">
        <v>220</v>
      </c>
      <c r="F21" s="6">
        <f t="shared" si="0"/>
        <v>105.6</v>
      </c>
      <c r="K21" s="7" t="s">
        <v>53</v>
      </c>
      <c r="L21" s="7" t="s">
        <v>83</v>
      </c>
    </row>
    <row r="22" spans="1:13" x14ac:dyDescent="0.25">
      <c r="B22" s="1" t="s">
        <v>49</v>
      </c>
      <c r="C22" s="1">
        <v>800</v>
      </c>
      <c r="D22" s="1">
        <v>600</v>
      </c>
      <c r="E22" s="1">
        <v>420</v>
      </c>
      <c r="F22" s="6">
        <f t="shared" si="0"/>
        <v>201.6</v>
      </c>
      <c r="L22" s="7" t="s">
        <v>83</v>
      </c>
      <c r="M22" s="7" t="s">
        <v>6</v>
      </c>
    </row>
    <row r="23" spans="1:13" x14ac:dyDescent="0.25">
      <c r="A23" s="15" t="s">
        <v>70</v>
      </c>
      <c r="B23" s="1" t="s">
        <v>54</v>
      </c>
      <c r="C23" s="1">
        <v>600</v>
      </c>
      <c r="D23" s="1">
        <v>400</v>
      </c>
      <c r="E23" s="1">
        <v>320</v>
      </c>
      <c r="F23" s="6">
        <f t="shared" si="0"/>
        <v>76.8</v>
      </c>
      <c r="K23" s="7" t="s">
        <v>53</v>
      </c>
      <c r="L23" s="7" t="s">
        <v>83</v>
      </c>
    </row>
    <row r="24" spans="1:13" x14ac:dyDescent="0.25">
      <c r="A24" s="15" t="s">
        <v>55</v>
      </c>
      <c r="B24" s="1" t="s">
        <v>54</v>
      </c>
      <c r="C24" s="1">
        <v>600</v>
      </c>
      <c r="D24" s="1">
        <v>400</v>
      </c>
      <c r="E24" s="1">
        <v>420</v>
      </c>
      <c r="F24" s="6">
        <f t="shared" si="0"/>
        <v>100.8</v>
      </c>
      <c r="K24" s="7" t="s">
        <v>53</v>
      </c>
      <c r="L24" s="7" t="s">
        <v>83</v>
      </c>
      <c r="M24" s="7" t="s">
        <v>6</v>
      </c>
    </row>
    <row r="25" spans="1:13" x14ac:dyDescent="0.25">
      <c r="A25" s="15" t="s">
        <v>62</v>
      </c>
      <c r="B25" s="1" t="s">
        <v>61</v>
      </c>
      <c r="C25" s="1">
        <v>400</v>
      </c>
      <c r="D25" s="1">
        <v>300</v>
      </c>
      <c r="E25" s="1">
        <v>320</v>
      </c>
      <c r="F25" s="6">
        <f t="shared" si="0"/>
        <v>38.4</v>
      </c>
      <c r="L25" s="7" t="s">
        <v>83</v>
      </c>
      <c r="M25" s="7" t="s">
        <v>6</v>
      </c>
    </row>
    <row r="26" spans="1:13" x14ac:dyDescent="0.25">
      <c r="B26" s="1" t="s">
        <v>61</v>
      </c>
      <c r="C26" s="1">
        <v>600</v>
      </c>
      <c r="D26" s="1">
        <v>400</v>
      </c>
      <c r="E26" s="1">
        <v>320</v>
      </c>
      <c r="F26" s="6">
        <f t="shared" si="0"/>
        <v>76.8</v>
      </c>
      <c r="L26" s="7" t="s">
        <v>83</v>
      </c>
      <c r="M26" s="7" t="s">
        <v>6</v>
      </c>
    </row>
    <row r="27" spans="1:13" x14ac:dyDescent="0.25">
      <c r="B27" s="1" t="s">
        <v>61</v>
      </c>
      <c r="C27" s="1">
        <v>600</v>
      </c>
      <c r="D27" s="1">
        <v>400</v>
      </c>
      <c r="E27" s="1">
        <v>420</v>
      </c>
      <c r="F27" s="6">
        <f t="shared" si="0"/>
        <v>100.8</v>
      </c>
      <c r="L27" s="7" t="s">
        <v>83</v>
      </c>
    </row>
    <row r="28" spans="1:13" x14ac:dyDescent="0.25">
      <c r="B28" s="1" t="s">
        <v>61</v>
      </c>
      <c r="C28" s="1">
        <v>800</v>
      </c>
      <c r="D28" s="1">
        <v>600</v>
      </c>
      <c r="E28" s="1">
        <v>220</v>
      </c>
      <c r="F28" s="6">
        <f t="shared" si="0"/>
        <v>105.6</v>
      </c>
      <c r="K28" s="7" t="s">
        <v>131</v>
      </c>
      <c r="L28" s="7" t="s">
        <v>83</v>
      </c>
    </row>
    <row r="29" spans="1:13" x14ac:dyDescent="0.25">
      <c r="B29" s="1" t="s">
        <v>61</v>
      </c>
      <c r="C29" s="1">
        <v>800</v>
      </c>
      <c r="D29" s="1">
        <v>600</v>
      </c>
      <c r="E29" s="1">
        <v>420</v>
      </c>
      <c r="F29" s="6">
        <f t="shared" si="0"/>
        <v>201.6</v>
      </c>
      <c r="L29" s="7" t="s">
        <v>83</v>
      </c>
      <c r="M29" s="7" t="s">
        <v>6</v>
      </c>
    </row>
    <row r="30" spans="1:13" x14ac:dyDescent="0.25">
      <c r="A30" s="15" t="s">
        <v>65</v>
      </c>
      <c r="B30" s="1" t="s">
        <v>63</v>
      </c>
      <c r="C30" s="1">
        <v>400</v>
      </c>
      <c r="D30" s="1">
        <v>300</v>
      </c>
      <c r="E30" s="1">
        <v>320</v>
      </c>
      <c r="F30" s="6">
        <f t="shared" si="0"/>
        <v>38.4</v>
      </c>
      <c r="L30" s="7" t="s">
        <v>83</v>
      </c>
      <c r="M30" s="7" t="s">
        <v>6</v>
      </c>
    </row>
    <row r="31" spans="1:13" x14ac:dyDescent="0.25">
      <c r="B31" s="1" t="s">
        <v>63</v>
      </c>
      <c r="C31" s="1">
        <v>600</v>
      </c>
      <c r="D31" s="1">
        <v>400</v>
      </c>
      <c r="E31" s="1">
        <v>320</v>
      </c>
      <c r="F31" s="6">
        <f t="shared" si="0"/>
        <v>76.8</v>
      </c>
      <c r="L31" s="7" t="s">
        <v>83</v>
      </c>
      <c r="M31" s="7" t="s">
        <v>6</v>
      </c>
    </row>
    <row r="32" spans="1:13" x14ac:dyDescent="0.25">
      <c r="B32" s="1" t="s">
        <v>63</v>
      </c>
      <c r="C32" s="1">
        <v>600</v>
      </c>
      <c r="D32" s="1">
        <v>400</v>
      </c>
      <c r="E32" s="1">
        <v>420</v>
      </c>
      <c r="F32" s="6">
        <f t="shared" si="0"/>
        <v>100.8</v>
      </c>
      <c r="L32" s="7" t="s">
        <v>83</v>
      </c>
    </row>
    <row r="33" spans="1:13" x14ac:dyDescent="0.25">
      <c r="B33" s="1" t="s">
        <v>63</v>
      </c>
      <c r="C33" s="1">
        <v>800</v>
      </c>
      <c r="D33" s="1">
        <v>600</v>
      </c>
      <c r="E33" s="1">
        <v>120</v>
      </c>
      <c r="F33" s="6">
        <f t="shared" si="0"/>
        <v>57.6</v>
      </c>
      <c r="K33" s="7" t="s">
        <v>131</v>
      </c>
      <c r="L33" s="7" t="s">
        <v>83</v>
      </c>
    </row>
    <row r="34" spans="1:13" x14ac:dyDescent="0.25">
      <c r="B34" s="1" t="s">
        <v>63</v>
      </c>
      <c r="C34" s="1">
        <v>800</v>
      </c>
      <c r="D34" s="1">
        <v>600</v>
      </c>
      <c r="E34" s="1">
        <v>220</v>
      </c>
      <c r="F34" s="6">
        <f t="shared" si="0"/>
        <v>105.6</v>
      </c>
      <c r="K34" s="7" t="s">
        <v>131</v>
      </c>
      <c r="L34" s="7" t="s">
        <v>83</v>
      </c>
      <c r="M34" s="7" t="s">
        <v>6</v>
      </c>
    </row>
    <row r="35" spans="1:13" x14ac:dyDescent="0.25">
      <c r="B35" s="1" t="s">
        <v>63</v>
      </c>
      <c r="C35" s="1">
        <v>800</v>
      </c>
      <c r="D35" s="1">
        <v>600</v>
      </c>
      <c r="E35" s="1">
        <v>420</v>
      </c>
      <c r="F35" s="6">
        <f t="shared" si="0"/>
        <v>201.6</v>
      </c>
      <c r="L35" s="7" t="s">
        <v>83</v>
      </c>
      <c r="M35" s="7" t="s">
        <v>6</v>
      </c>
    </row>
    <row r="36" spans="1:13" x14ac:dyDescent="0.25">
      <c r="A36" s="15" t="s">
        <v>66</v>
      </c>
      <c r="B36" s="1" t="s">
        <v>64</v>
      </c>
      <c r="C36" s="1">
        <v>400</v>
      </c>
      <c r="D36" s="1">
        <v>300</v>
      </c>
      <c r="E36" s="1">
        <v>320</v>
      </c>
      <c r="F36" s="6">
        <f t="shared" si="0"/>
        <v>38.4</v>
      </c>
      <c r="L36" s="7" t="s">
        <v>83</v>
      </c>
      <c r="M36" s="7" t="s">
        <v>6</v>
      </c>
    </row>
    <row r="37" spans="1:13" x14ac:dyDescent="0.25">
      <c r="A37" s="15" t="s">
        <v>67</v>
      </c>
      <c r="B37" s="1" t="s">
        <v>64</v>
      </c>
      <c r="C37" s="1">
        <v>600</v>
      </c>
      <c r="D37" s="1">
        <v>400</v>
      </c>
      <c r="E37" s="1">
        <v>320</v>
      </c>
      <c r="F37" s="6">
        <f t="shared" si="0"/>
        <v>76.8</v>
      </c>
      <c r="L37" s="7" t="s">
        <v>83</v>
      </c>
      <c r="M37" s="7" t="s">
        <v>6</v>
      </c>
    </row>
    <row r="38" spans="1:13" x14ac:dyDescent="0.25">
      <c r="B38" s="1" t="s">
        <v>64</v>
      </c>
      <c r="C38" s="1">
        <v>600</v>
      </c>
      <c r="D38" s="1">
        <v>400</v>
      </c>
      <c r="E38" s="1">
        <v>420</v>
      </c>
      <c r="F38" s="6">
        <f t="shared" si="0"/>
        <v>100.8</v>
      </c>
      <c r="L38" s="7" t="s">
        <v>83</v>
      </c>
    </row>
    <row r="39" spans="1:13" x14ac:dyDescent="0.25">
      <c r="B39" s="1" t="s">
        <v>64</v>
      </c>
      <c r="C39" s="1">
        <v>800</v>
      </c>
      <c r="D39" s="1">
        <v>600</v>
      </c>
      <c r="E39" s="1">
        <v>120</v>
      </c>
      <c r="F39" s="6">
        <f t="shared" si="0"/>
        <v>57.6</v>
      </c>
      <c r="K39" s="7" t="s">
        <v>131</v>
      </c>
      <c r="L39" s="7" t="s">
        <v>83</v>
      </c>
    </row>
    <row r="40" spans="1:13" x14ac:dyDescent="0.25">
      <c r="B40" s="1" t="s">
        <v>64</v>
      </c>
      <c r="C40" s="1">
        <v>800</v>
      </c>
      <c r="D40" s="1">
        <v>600</v>
      </c>
      <c r="E40" s="1">
        <v>220</v>
      </c>
      <c r="F40" s="6">
        <f t="shared" si="0"/>
        <v>105.6</v>
      </c>
      <c r="K40" s="7" t="s">
        <v>131</v>
      </c>
      <c r="L40" s="7" t="s">
        <v>83</v>
      </c>
      <c r="M40" s="7" t="s">
        <v>6</v>
      </c>
    </row>
    <row r="41" spans="1:13" x14ac:dyDescent="0.25">
      <c r="B41" s="1" t="s">
        <v>64</v>
      </c>
      <c r="C41" s="1">
        <v>800</v>
      </c>
      <c r="D41" s="1">
        <v>600</v>
      </c>
      <c r="E41" s="1">
        <v>420</v>
      </c>
      <c r="F41" s="6">
        <f t="shared" si="0"/>
        <v>201.6</v>
      </c>
      <c r="L41" s="7" t="s">
        <v>83</v>
      </c>
      <c r="M41" s="7" t="s">
        <v>6</v>
      </c>
    </row>
    <row r="42" spans="1:13" x14ac:dyDescent="0.25">
      <c r="A42" s="15" t="s">
        <v>58</v>
      </c>
      <c r="B42" s="1" t="s">
        <v>59</v>
      </c>
      <c r="C42" s="1">
        <v>400</v>
      </c>
      <c r="D42" s="1">
        <v>300</v>
      </c>
      <c r="E42" s="1">
        <v>320</v>
      </c>
      <c r="F42" s="6">
        <f t="shared" si="0"/>
        <v>38.4</v>
      </c>
      <c r="L42" s="7" t="s">
        <v>83</v>
      </c>
      <c r="M42" s="7" t="s">
        <v>6</v>
      </c>
    </row>
    <row r="43" spans="1:13" x14ac:dyDescent="0.25">
      <c r="B43" s="1" t="s">
        <v>59</v>
      </c>
      <c r="C43" s="1">
        <v>600</v>
      </c>
      <c r="D43" s="1">
        <v>400</v>
      </c>
      <c r="E43" s="1">
        <v>320</v>
      </c>
      <c r="F43" s="6">
        <f t="shared" si="0"/>
        <v>76.8</v>
      </c>
      <c r="L43" s="7" t="s">
        <v>83</v>
      </c>
      <c r="M43" s="7" t="s">
        <v>6</v>
      </c>
    </row>
    <row r="44" spans="1:13" x14ac:dyDescent="0.25">
      <c r="B44" s="1" t="s">
        <v>59</v>
      </c>
      <c r="C44" s="1">
        <v>600</v>
      </c>
      <c r="D44" s="1">
        <v>400</v>
      </c>
      <c r="E44" s="1">
        <v>420</v>
      </c>
      <c r="F44" s="6">
        <f t="shared" si="0"/>
        <v>100.8</v>
      </c>
      <c r="L44" s="7" t="s">
        <v>83</v>
      </c>
    </row>
    <row r="45" spans="1:13" x14ac:dyDescent="0.25">
      <c r="B45" s="1" t="s">
        <v>59</v>
      </c>
      <c r="C45" s="1">
        <v>800</v>
      </c>
      <c r="D45" s="1">
        <v>600</v>
      </c>
      <c r="E45" s="1">
        <v>120</v>
      </c>
      <c r="F45" s="6">
        <f t="shared" si="0"/>
        <v>57.6</v>
      </c>
      <c r="K45" s="7" t="s">
        <v>53</v>
      </c>
      <c r="L45" s="7" t="s">
        <v>83</v>
      </c>
    </row>
    <row r="46" spans="1:13" x14ac:dyDescent="0.25">
      <c r="B46" s="1" t="s">
        <v>59</v>
      </c>
      <c r="C46" s="1">
        <v>800</v>
      </c>
      <c r="D46" s="1">
        <v>600</v>
      </c>
      <c r="E46" s="1">
        <v>220</v>
      </c>
      <c r="F46" s="6">
        <f t="shared" si="0"/>
        <v>105.6</v>
      </c>
      <c r="K46" s="7" t="s">
        <v>53</v>
      </c>
      <c r="L46" s="7" t="s">
        <v>83</v>
      </c>
      <c r="M46" s="7" t="s">
        <v>6</v>
      </c>
    </row>
    <row r="47" spans="1:13" x14ac:dyDescent="0.25">
      <c r="B47" s="1" t="s">
        <v>59</v>
      </c>
      <c r="C47" s="1">
        <v>800</v>
      </c>
      <c r="D47" s="1">
        <v>600</v>
      </c>
      <c r="E47" s="1">
        <v>420</v>
      </c>
      <c r="F47" s="6">
        <f t="shared" si="0"/>
        <v>201.6</v>
      </c>
      <c r="L47" s="7" t="s">
        <v>83</v>
      </c>
      <c r="M47" s="7" t="s">
        <v>6</v>
      </c>
    </row>
    <row r="48" spans="1:13" x14ac:dyDescent="0.25">
      <c r="A48" s="15" t="s">
        <v>68</v>
      </c>
      <c r="B48" s="1" t="s">
        <v>60</v>
      </c>
      <c r="C48" s="1">
        <v>400</v>
      </c>
      <c r="D48" s="1">
        <v>300</v>
      </c>
      <c r="E48" s="1">
        <v>320</v>
      </c>
      <c r="F48" s="6">
        <f t="shared" si="0"/>
        <v>38.4</v>
      </c>
      <c r="L48" s="7" t="s">
        <v>83</v>
      </c>
      <c r="M48" s="7" t="s">
        <v>6</v>
      </c>
    </row>
    <row r="49" spans="1:13" x14ac:dyDescent="0.25">
      <c r="A49" s="15" t="s">
        <v>69</v>
      </c>
      <c r="B49" s="1" t="s">
        <v>60</v>
      </c>
      <c r="C49" s="1">
        <v>600</v>
      </c>
      <c r="D49" s="1">
        <v>400</v>
      </c>
      <c r="E49" s="1">
        <v>320</v>
      </c>
      <c r="F49" s="6">
        <f t="shared" si="0"/>
        <v>76.8</v>
      </c>
      <c r="L49" s="7" t="s">
        <v>83</v>
      </c>
      <c r="M49" s="7" t="s">
        <v>6</v>
      </c>
    </row>
    <row r="50" spans="1:13" x14ac:dyDescent="0.25">
      <c r="B50" s="1" t="s">
        <v>60</v>
      </c>
      <c r="C50" s="1">
        <v>800</v>
      </c>
      <c r="D50" s="1">
        <v>600</v>
      </c>
      <c r="E50" s="1">
        <v>420</v>
      </c>
      <c r="F50" s="6">
        <f t="shared" si="0"/>
        <v>201.6</v>
      </c>
      <c r="L50" s="7" t="s">
        <v>83</v>
      </c>
      <c r="M50" s="7" t="s">
        <v>6</v>
      </c>
    </row>
    <row r="51" spans="1:13" x14ac:dyDescent="0.25">
      <c r="A51" s="15" t="s">
        <v>80</v>
      </c>
      <c r="B51" s="14" t="s">
        <v>78</v>
      </c>
      <c r="C51" s="1">
        <v>600</v>
      </c>
      <c r="D51" s="1">
        <v>400</v>
      </c>
      <c r="L51" s="7" t="s">
        <v>83</v>
      </c>
      <c r="M51" s="7" t="s">
        <v>6</v>
      </c>
    </row>
    <row r="52" spans="1:13" x14ac:dyDescent="0.25">
      <c r="A52" s="15" t="s">
        <v>81</v>
      </c>
      <c r="B52" s="14" t="s">
        <v>78</v>
      </c>
      <c r="C52" s="1">
        <v>800</v>
      </c>
      <c r="D52" s="1">
        <v>600</v>
      </c>
      <c r="L52" s="7" t="s">
        <v>83</v>
      </c>
      <c r="M52" s="7" t="s">
        <v>6</v>
      </c>
    </row>
    <row r="53" spans="1:13" x14ac:dyDescent="0.25">
      <c r="A53" s="15" t="s">
        <v>82</v>
      </c>
      <c r="B53" s="14" t="s">
        <v>79</v>
      </c>
      <c r="C53" s="1">
        <v>600</v>
      </c>
      <c r="D53" s="1">
        <v>400</v>
      </c>
      <c r="L53" s="7" t="s">
        <v>83</v>
      </c>
      <c r="M53" s="7" t="s">
        <v>6</v>
      </c>
    </row>
    <row r="54" spans="1:13" x14ac:dyDescent="0.25">
      <c r="B54" s="1" t="s">
        <v>91</v>
      </c>
      <c r="L54" s="7" t="s">
        <v>83</v>
      </c>
      <c r="M54" s="7" t="s">
        <v>6</v>
      </c>
    </row>
    <row r="55" spans="1:13" x14ac:dyDescent="0.25">
      <c r="A55" s="15" t="s">
        <v>111</v>
      </c>
      <c r="B55" s="1" t="s">
        <v>106</v>
      </c>
      <c r="L55" s="7" t="s">
        <v>83</v>
      </c>
      <c r="M55" s="7" t="s">
        <v>6</v>
      </c>
    </row>
    <row r="56" spans="1:13" x14ac:dyDescent="0.25">
      <c r="A56" s="15">
        <v>7035</v>
      </c>
      <c r="B56" s="1" t="s">
        <v>122</v>
      </c>
      <c r="C56" s="1">
        <v>210</v>
      </c>
      <c r="D56" s="1">
        <v>150</v>
      </c>
      <c r="L56" s="7" t="s">
        <v>83</v>
      </c>
      <c r="M56" s="7" t="s">
        <v>6</v>
      </c>
    </row>
    <row r="57" spans="1:13" x14ac:dyDescent="0.25">
      <c r="A57" s="15">
        <v>7036</v>
      </c>
      <c r="B57" s="1" t="s">
        <v>122</v>
      </c>
      <c r="C57" s="1">
        <v>297</v>
      </c>
      <c r="D57" s="1">
        <v>210</v>
      </c>
      <c r="L57" s="7" t="s">
        <v>83</v>
      </c>
      <c r="M57" s="7" t="s">
        <v>6</v>
      </c>
    </row>
    <row r="58" spans="1:13" x14ac:dyDescent="0.25">
      <c r="A58" s="15" t="s">
        <v>108</v>
      </c>
      <c r="B58" s="1" t="s">
        <v>107</v>
      </c>
      <c r="C58" s="1">
        <v>400</v>
      </c>
      <c r="D58" s="1">
        <v>300</v>
      </c>
      <c r="L58" s="7" t="s">
        <v>83</v>
      </c>
      <c r="M58" s="7" t="s">
        <v>6</v>
      </c>
    </row>
    <row r="59" spans="1:13" x14ac:dyDescent="0.25">
      <c r="A59" s="15" t="s">
        <v>109</v>
      </c>
      <c r="B59" s="1" t="s">
        <v>107</v>
      </c>
      <c r="C59" s="1">
        <v>600</v>
      </c>
      <c r="D59" s="1">
        <v>400</v>
      </c>
      <c r="L59" s="7" t="s">
        <v>83</v>
      </c>
      <c r="M59" s="7" t="s">
        <v>6</v>
      </c>
    </row>
    <row r="60" spans="1:13" x14ac:dyDescent="0.25">
      <c r="A60" s="15" t="s">
        <v>110</v>
      </c>
      <c r="B60" s="1" t="s">
        <v>107</v>
      </c>
      <c r="C60" s="1">
        <v>800</v>
      </c>
      <c r="D60" s="1">
        <v>600</v>
      </c>
      <c r="L60" s="7" t="s">
        <v>83</v>
      </c>
      <c r="M60" s="7" t="s">
        <v>6</v>
      </c>
    </row>
    <row r="61" spans="1:13" x14ac:dyDescent="0.25">
      <c r="A61" s="15" t="s">
        <v>112</v>
      </c>
      <c r="B61" s="1" t="s">
        <v>87</v>
      </c>
      <c r="C61" s="1">
        <v>300</v>
      </c>
      <c r="D61" s="1">
        <v>200</v>
      </c>
      <c r="E61" s="1">
        <v>150</v>
      </c>
      <c r="L61" s="7" t="s">
        <v>83</v>
      </c>
      <c r="M61" s="7" t="s">
        <v>6</v>
      </c>
    </row>
    <row r="62" spans="1:13" x14ac:dyDescent="0.25">
      <c r="A62" s="15" t="s">
        <v>114</v>
      </c>
      <c r="B62" s="1" t="s">
        <v>113</v>
      </c>
      <c r="L62" s="7" t="s">
        <v>83</v>
      </c>
      <c r="M62" s="7" t="s">
        <v>6</v>
      </c>
    </row>
    <row r="63" spans="1:13" x14ac:dyDescent="0.25">
      <c r="A63" s="15" t="s">
        <v>115</v>
      </c>
      <c r="B63" s="1" t="s">
        <v>113</v>
      </c>
      <c r="L63" s="7" t="s">
        <v>83</v>
      </c>
      <c r="M63" s="7" t="s">
        <v>6</v>
      </c>
    </row>
    <row r="64" spans="1:13" x14ac:dyDescent="0.25">
      <c r="A64" s="15" t="s">
        <v>118</v>
      </c>
      <c r="B64" s="1" t="s">
        <v>116</v>
      </c>
      <c r="L64" s="7" t="s">
        <v>83</v>
      </c>
      <c r="M64" s="7" t="s">
        <v>6</v>
      </c>
    </row>
    <row r="65" spans="1:13" x14ac:dyDescent="0.25">
      <c r="A65" s="15" t="s">
        <v>117</v>
      </c>
      <c r="B65" s="1" t="s">
        <v>116</v>
      </c>
      <c r="L65" s="7" t="s">
        <v>83</v>
      </c>
      <c r="M65" s="7" t="s">
        <v>6</v>
      </c>
    </row>
    <row r="66" spans="1:13" x14ac:dyDescent="0.25">
      <c r="A66" s="15" t="s">
        <v>119</v>
      </c>
      <c r="B66" s="1" t="s">
        <v>116</v>
      </c>
      <c r="L66" s="7" t="s">
        <v>83</v>
      </c>
      <c r="M66" s="7" t="s">
        <v>6</v>
      </c>
    </row>
    <row r="67" spans="1:13" x14ac:dyDescent="0.25">
      <c r="A67" s="1" t="s">
        <v>124</v>
      </c>
      <c r="B67" s="1" t="s">
        <v>123</v>
      </c>
      <c r="C67" s="1">
        <v>400</v>
      </c>
      <c r="D67" s="1">
        <v>300</v>
      </c>
      <c r="E67" s="1">
        <v>223</v>
      </c>
      <c r="F67" s="6">
        <f t="shared" ref="F67:F73" si="2">(C67*D67*E67)/1000000</f>
        <v>26.76</v>
      </c>
      <c r="L67" s="7" t="s">
        <v>130</v>
      </c>
      <c r="M67" s="7" t="s">
        <v>6</v>
      </c>
    </row>
    <row r="68" spans="1:13" x14ac:dyDescent="0.25">
      <c r="A68" s="15" t="s">
        <v>125</v>
      </c>
      <c r="B68" s="1" t="s">
        <v>123</v>
      </c>
      <c r="C68" s="1">
        <v>600</v>
      </c>
      <c r="D68" s="1">
        <v>400</v>
      </c>
      <c r="E68" s="1">
        <v>223</v>
      </c>
      <c r="F68" s="6">
        <f t="shared" si="2"/>
        <v>53.52</v>
      </c>
      <c r="L68" s="7" t="s">
        <v>130</v>
      </c>
      <c r="M68" s="7" t="s">
        <v>6</v>
      </c>
    </row>
    <row r="69" spans="1:13" x14ac:dyDescent="0.25">
      <c r="A69" s="15" t="s">
        <v>126</v>
      </c>
      <c r="B69" s="1" t="s">
        <v>123</v>
      </c>
      <c r="C69" s="1">
        <v>600</v>
      </c>
      <c r="D69" s="1">
        <v>400</v>
      </c>
      <c r="E69" s="1">
        <v>278</v>
      </c>
      <c r="F69" s="6">
        <f t="shared" si="2"/>
        <v>66.72</v>
      </c>
      <c r="L69" s="7" t="s">
        <v>130</v>
      </c>
      <c r="M69" s="7" t="s">
        <v>6</v>
      </c>
    </row>
    <row r="70" spans="1:13" x14ac:dyDescent="0.25">
      <c r="A70" s="15" t="s">
        <v>127</v>
      </c>
      <c r="B70" s="1" t="s">
        <v>123</v>
      </c>
      <c r="C70" s="1">
        <v>1200</v>
      </c>
      <c r="D70" s="1">
        <v>400</v>
      </c>
      <c r="E70" s="1">
        <v>168</v>
      </c>
      <c r="F70" s="6">
        <f t="shared" si="2"/>
        <v>80.64</v>
      </c>
      <c r="L70" s="7" t="s">
        <v>130</v>
      </c>
      <c r="M70" s="7" t="s">
        <v>6</v>
      </c>
    </row>
    <row r="71" spans="1:13" x14ac:dyDescent="0.25">
      <c r="A71" s="15" t="s">
        <v>129</v>
      </c>
      <c r="B71" s="1" t="s">
        <v>128</v>
      </c>
      <c r="C71" s="1">
        <v>800</v>
      </c>
      <c r="D71" s="1">
        <v>600</v>
      </c>
      <c r="E71" s="1">
        <v>443</v>
      </c>
      <c r="F71" s="6">
        <f t="shared" si="2"/>
        <v>212.64</v>
      </c>
      <c r="L71" s="7" t="s">
        <v>130</v>
      </c>
      <c r="M71" s="7" t="s">
        <v>6</v>
      </c>
    </row>
    <row r="72" spans="1:13" x14ac:dyDescent="0.25">
      <c r="A72" s="15" t="s">
        <v>57</v>
      </c>
      <c r="B72" s="1" t="s">
        <v>56</v>
      </c>
      <c r="C72" s="1">
        <v>600</v>
      </c>
      <c r="D72" s="1">
        <v>400</v>
      </c>
      <c r="E72" s="1">
        <v>71</v>
      </c>
      <c r="F72" s="6">
        <f t="shared" si="2"/>
        <v>17.04</v>
      </c>
      <c r="L72" s="7" t="s">
        <v>84</v>
      </c>
      <c r="M72" s="7" t="s">
        <v>6</v>
      </c>
    </row>
    <row r="73" spans="1:13" x14ac:dyDescent="0.25">
      <c r="A73" s="15" t="s">
        <v>92</v>
      </c>
      <c r="B73" s="1" t="s">
        <v>56</v>
      </c>
      <c r="C73" s="1">
        <v>350</v>
      </c>
      <c r="D73" s="1">
        <v>295</v>
      </c>
      <c r="E73" s="1">
        <v>71</v>
      </c>
      <c r="F73" s="6">
        <f t="shared" si="2"/>
        <v>7.3307500000000001</v>
      </c>
      <c r="L73" s="7" t="s">
        <v>84</v>
      </c>
      <c r="M73" s="7" t="s">
        <v>6</v>
      </c>
    </row>
    <row r="74" spans="1:13" x14ac:dyDescent="0.25">
      <c r="B74" s="1" t="s">
        <v>85</v>
      </c>
      <c r="L74" s="7" t="s">
        <v>84</v>
      </c>
      <c r="M74" s="7" t="s">
        <v>6</v>
      </c>
    </row>
    <row r="75" spans="1:13" x14ac:dyDescent="0.25">
      <c r="B75" s="1" t="s">
        <v>86</v>
      </c>
      <c r="L75" s="7" t="s">
        <v>84</v>
      </c>
      <c r="M75" s="7" t="s">
        <v>6</v>
      </c>
    </row>
    <row r="76" spans="1:13" x14ac:dyDescent="0.25">
      <c r="A76" s="15" t="s">
        <v>93</v>
      </c>
      <c r="B76" s="1" t="s">
        <v>87</v>
      </c>
      <c r="C76" s="1">
        <v>52</v>
      </c>
      <c r="D76" s="1">
        <v>52</v>
      </c>
      <c r="E76" s="1">
        <v>63</v>
      </c>
      <c r="F76" s="5">
        <f t="shared" ref="F76:F86" si="3">(C76*D76*E76)/1000000</f>
        <v>0.170352</v>
      </c>
      <c r="L76" s="7" t="s">
        <v>84</v>
      </c>
      <c r="M76" s="7" t="s">
        <v>6</v>
      </c>
    </row>
    <row r="77" spans="1:13" x14ac:dyDescent="0.25">
      <c r="A77" s="15" t="s">
        <v>94</v>
      </c>
      <c r="B77" s="1" t="s">
        <v>87</v>
      </c>
      <c r="C77" s="1">
        <v>104</v>
      </c>
      <c r="D77" s="1">
        <v>52</v>
      </c>
      <c r="E77" s="1">
        <v>63</v>
      </c>
      <c r="F77" s="5">
        <f t="shared" si="3"/>
        <v>0.34070400000000001</v>
      </c>
      <c r="L77" s="7" t="s">
        <v>84</v>
      </c>
      <c r="M77" s="7" t="s">
        <v>6</v>
      </c>
    </row>
    <row r="78" spans="1:13" x14ac:dyDescent="0.25">
      <c r="A78" s="15" t="s">
        <v>95</v>
      </c>
      <c r="B78" s="1" t="s">
        <v>87</v>
      </c>
      <c r="C78" s="1">
        <v>156</v>
      </c>
      <c r="D78" s="1">
        <v>52</v>
      </c>
      <c r="E78" s="1">
        <v>63</v>
      </c>
      <c r="F78" s="5">
        <f t="shared" si="3"/>
        <v>0.51105599999999995</v>
      </c>
      <c r="L78" s="7" t="s">
        <v>84</v>
      </c>
      <c r="M78" s="7" t="s">
        <v>6</v>
      </c>
    </row>
    <row r="79" spans="1:13" x14ac:dyDescent="0.25">
      <c r="A79" s="15" t="s">
        <v>96</v>
      </c>
      <c r="B79" s="1" t="s">
        <v>87</v>
      </c>
      <c r="C79" s="1">
        <v>208</v>
      </c>
      <c r="D79" s="1">
        <v>52</v>
      </c>
      <c r="E79" s="1">
        <v>63</v>
      </c>
      <c r="F79" s="5">
        <f t="shared" si="3"/>
        <v>0.68140800000000001</v>
      </c>
      <c r="L79" s="7" t="s">
        <v>84</v>
      </c>
      <c r="M79" s="7" t="s">
        <v>6</v>
      </c>
    </row>
    <row r="80" spans="1:13" x14ac:dyDescent="0.25">
      <c r="A80" s="15" t="s">
        <v>97</v>
      </c>
      <c r="B80" s="1" t="s">
        <v>87</v>
      </c>
      <c r="C80" s="1">
        <v>260</v>
      </c>
      <c r="D80" s="1">
        <v>52</v>
      </c>
      <c r="E80" s="1">
        <v>63</v>
      </c>
      <c r="F80" s="5">
        <f t="shared" si="3"/>
        <v>0.85175999999999996</v>
      </c>
      <c r="L80" s="7" t="s">
        <v>84</v>
      </c>
      <c r="M80" s="7" t="s">
        <v>6</v>
      </c>
    </row>
    <row r="81" spans="1:13" x14ac:dyDescent="0.25">
      <c r="A81" s="15" t="s">
        <v>98</v>
      </c>
      <c r="B81" s="1" t="s">
        <v>87</v>
      </c>
      <c r="C81" s="1">
        <v>104</v>
      </c>
      <c r="D81" s="1">
        <v>104</v>
      </c>
      <c r="E81" s="1">
        <v>63</v>
      </c>
      <c r="F81" s="5">
        <f t="shared" si="3"/>
        <v>0.68140800000000001</v>
      </c>
      <c r="L81" s="7" t="s">
        <v>84</v>
      </c>
      <c r="M81" s="7" t="s">
        <v>6</v>
      </c>
    </row>
    <row r="82" spans="1:13" x14ac:dyDescent="0.25">
      <c r="A82" s="15" t="s">
        <v>99</v>
      </c>
      <c r="B82" s="1" t="s">
        <v>87</v>
      </c>
      <c r="C82" s="1">
        <v>156</v>
      </c>
      <c r="D82" s="1">
        <v>104</v>
      </c>
      <c r="E82" s="1">
        <v>63</v>
      </c>
      <c r="F82" s="5">
        <f t="shared" si="3"/>
        <v>1.0221119999999999</v>
      </c>
      <c r="L82" s="7" t="s">
        <v>84</v>
      </c>
      <c r="M82" s="7" t="s">
        <v>6</v>
      </c>
    </row>
    <row r="83" spans="1:13" x14ac:dyDescent="0.25">
      <c r="A83" s="15" t="s">
        <v>100</v>
      </c>
      <c r="B83" s="1" t="s">
        <v>87</v>
      </c>
      <c r="C83" s="1">
        <v>260</v>
      </c>
      <c r="D83" s="1">
        <v>104</v>
      </c>
      <c r="E83" s="1">
        <v>63</v>
      </c>
      <c r="F83" s="5">
        <f t="shared" si="3"/>
        <v>1.7035199999999999</v>
      </c>
      <c r="L83" s="7" t="s">
        <v>84</v>
      </c>
      <c r="M83" s="7" t="s">
        <v>6</v>
      </c>
    </row>
    <row r="84" spans="1:13" x14ac:dyDescent="0.25">
      <c r="A84" s="15" t="s">
        <v>101</v>
      </c>
      <c r="B84" s="1" t="s">
        <v>87</v>
      </c>
      <c r="C84" s="1">
        <v>312</v>
      </c>
      <c r="D84" s="1">
        <v>104</v>
      </c>
      <c r="E84" s="1">
        <v>63</v>
      </c>
      <c r="F84" s="5">
        <f t="shared" si="3"/>
        <v>2.0442239999999998</v>
      </c>
      <c r="L84" s="7" t="s">
        <v>84</v>
      </c>
      <c r="M84" s="7" t="s">
        <v>6</v>
      </c>
    </row>
    <row r="85" spans="1:13" x14ac:dyDescent="0.25">
      <c r="A85" s="15" t="s">
        <v>104</v>
      </c>
      <c r="B85" s="1" t="s">
        <v>103</v>
      </c>
      <c r="C85" s="1">
        <v>400</v>
      </c>
      <c r="D85" s="1">
        <v>300</v>
      </c>
      <c r="E85" s="1">
        <v>340</v>
      </c>
      <c r="F85" s="6">
        <f t="shared" si="3"/>
        <v>40.799999999999997</v>
      </c>
      <c r="L85" s="7" t="s">
        <v>84</v>
      </c>
      <c r="M85" s="7" t="s">
        <v>6</v>
      </c>
    </row>
    <row r="86" spans="1:13" x14ac:dyDescent="0.25">
      <c r="A86" s="15" t="s">
        <v>105</v>
      </c>
      <c r="B86" s="1" t="s">
        <v>103</v>
      </c>
      <c r="C86" s="1">
        <v>400</v>
      </c>
      <c r="D86" s="1">
        <v>300</v>
      </c>
      <c r="E86" s="1">
        <v>340</v>
      </c>
      <c r="F86" s="6">
        <f t="shared" si="3"/>
        <v>40.799999999999997</v>
      </c>
      <c r="L86" s="7" t="s">
        <v>84</v>
      </c>
      <c r="M86" s="7" t="s">
        <v>6</v>
      </c>
    </row>
    <row r="87" spans="1:13" x14ac:dyDescent="0.25">
      <c r="A87" s="15" t="s">
        <v>45</v>
      </c>
      <c r="B87" s="11" t="s">
        <v>38</v>
      </c>
      <c r="C87" s="1">
        <v>800</v>
      </c>
      <c r="D87" s="1">
        <v>600</v>
      </c>
      <c r="G87" s="7">
        <v>4.75</v>
      </c>
      <c r="I87" s="7">
        <f>G87*(1+$J$1)</f>
        <v>5.6524999999999999</v>
      </c>
      <c r="K87" s="7" t="s">
        <v>40</v>
      </c>
      <c r="L87" s="7" t="s">
        <v>88</v>
      </c>
    </row>
    <row r="88" spans="1:13" x14ac:dyDescent="0.25">
      <c r="A88" s="15" t="s">
        <v>43</v>
      </c>
      <c r="B88" s="11" t="s">
        <v>38</v>
      </c>
      <c r="C88" s="1">
        <v>1200</v>
      </c>
      <c r="D88" s="1">
        <v>800</v>
      </c>
      <c r="G88" s="7">
        <v>12.5</v>
      </c>
      <c r="I88" s="7">
        <f>G88*(1+$J$1)</f>
        <v>14.875</v>
      </c>
      <c r="K88" s="7" t="s">
        <v>37</v>
      </c>
      <c r="L88" s="7" t="s">
        <v>88</v>
      </c>
      <c r="M88" s="7" t="s">
        <v>6</v>
      </c>
    </row>
    <row r="89" spans="1:13" x14ac:dyDescent="0.25">
      <c r="A89" s="15" t="s">
        <v>44</v>
      </c>
      <c r="B89" s="11" t="s">
        <v>38</v>
      </c>
      <c r="C89" s="1">
        <v>1200</v>
      </c>
      <c r="D89" s="1">
        <v>800</v>
      </c>
      <c r="G89" s="7">
        <v>29.78</v>
      </c>
      <c r="I89" s="7">
        <f>G89*(1+$J$1)</f>
        <v>35.438200000000002</v>
      </c>
      <c r="K89" s="7" t="s">
        <v>37</v>
      </c>
      <c r="L89" s="7" t="s">
        <v>88</v>
      </c>
      <c r="M89" s="7" t="s">
        <v>6</v>
      </c>
    </row>
    <row r="90" spans="1:13" x14ac:dyDescent="0.25">
      <c r="A90" s="15" t="s">
        <v>47</v>
      </c>
      <c r="B90" s="11" t="s">
        <v>38</v>
      </c>
      <c r="C90" s="1">
        <v>1200</v>
      </c>
      <c r="D90" s="1">
        <v>800</v>
      </c>
      <c r="G90" s="7">
        <v>30.45</v>
      </c>
      <c r="I90" s="7">
        <f>G90*(1+$J$1)</f>
        <v>36.235499999999995</v>
      </c>
      <c r="K90" s="7" t="s">
        <v>37</v>
      </c>
      <c r="L90" s="7" t="s">
        <v>88</v>
      </c>
      <c r="M90" s="7" t="s">
        <v>6</v>
      </c>
    </row>
    <row r="91" spans="1:13" x14ac:dyDescent="0.25">
      <c r="A91" s="15" t="s">
        <v>71</v>
      </c>
      <c r="B91" s="1" t="s">
        <v>75</v>
      </c>
      <c r="C91" s="1">
        <v>800</v>
      </c>
      <c r="D91" s="1">
        <v>600</v>
      </c>
      <c r="E91" s="1">
        <v>790</v>
      </c>
      <c r="F91" s="6">
        <f>(C91*D91*E91)/1000000</f>
        <v>379.2</v>
      </c>
      <c r="L91" s="7" t="s">
        <v>88</v>
      </c>
      <c r="M91" s="7" t="s">
        <v>6</v>
      </c>
    </row>
    <row r="92" spans="1:13" x14ac:dyDescent="0.25">
      <c r="A92" s="15" t="s">
        <v>72</v>
      </c>
      <c r="B92" s="1" t="s">
        <v>75</v>
      </c>
      <c r="C92" s="1">
        <v>800</v>
      </c>
      <c r="D92" s="1">
        <v>600</v>
      </c>
      <c r="E92" s="1">
        <v>930</v>
      </c>
      <c r="F92" s="6">
        <f>(C92*D92*E92)/1000000</f>
        <v>446.4</v>
      </c>
      <c r="L92" s="7" t="s">
        <v>88</v>
      </c>
      <c r="M92" s="7" t="s">
        <v>6</v>
      </c>
    </row>
    <row r="93" spans="1:13" x14ac:dyDescent="0.25">
      <c r="A93" s="15" t="s">
        <v>73</v>
      </c>
      <c r="B93" s="1" t="s">
        <v>75</v>
      </c>
      <c r="C93" s="1">
        <v>1200</v>
      </c>
      <c r="D93" s="1">
        <v>1000</v>
      </c>
      <c r="E93" s="1">
        <v>790</v>
      </c>
      <c r="F93" s="6">
        <f>(C93*D93*E93)/1000000</f>
        <v>948</v>
      </c>
      <c r="L93" s="7" t="s">
        <v>88</v>
      </c>
      <c r="M93" s="7" t="s">
        <v>6</v>
      </c>
    </row>
    <row r="94" spans="1:13" x14ac:dyDescent="0.25">
      <c r="A94" s="15" t="s">
        <v>74</v>
      </c>
      <c r="B94" s="1" t="s">
        <v>75</v>
      </c>
      <c r="C94" s="1">
        <v>1200</v>
      </c>
      <c r="D94" s="1">
        <v>1000</v>
      </c>
      <c r="E94" s="1">
        <v>930</v>
      </c>
      <c r="F94" s="6">
        <f>(C94*D94*E94)/1000000</f>
        <v>1116</v>
      </c>
      <c r="L94" s="7" t="s">
        <v>88</v>
      </c>
      <c r="M94" s="7" t="s">
        <v>6</v>
      </c>
    </row>
    <row r="95" spans="1:13" x14ac:dyDescent="0.25">
      <c r="A95" s="15" t="s">
        <v>76</v>
      </c>
      <c r="B95" s="1" t="s">
        <v>77</v>
      </c>
      <c r="C95" s="1">
        <v>1200</v>
      </c>
      <c r="D95" s="1">
        <v>800</v>
      </c>
      <c r="E95" s="1">
        <v>790</v>
      </c>
      <c r="F95" s="6">
        <f>(C95*D95*E95)/1000000</f>
        <v>758.4</v>
      </c>
      <c r="G95" s="7">
        <v>108.29</v>
      </c>
      <c r="L95" s="7" t="s">
        <v>88</v>
      </c>
      <c r="M95" s="7" t="s">
        <v>6</v>
      </c>
    </row>
    <row r="96" spans="1:13" x14ac:dyDescent="0.25">
      <c r="A96" s="15" t="s">
        <v>120</v>
      </c>
      <c r="B96" s="1" t="s">
        <v>121</v>
      </c>
      <c r="L96" s="7" t="s">
        <v>88</v>
      </c>
      <c r="M96" s="7" t="s">
        <v>6</v>
      </c>
    </row>
  </sheetData>
  <autoFilter ref="A3:O96">
    <sortState ref="A4:R96">
      <sortCondition ref="L3:L96"/>
    </sortState>
  </autoFilter>
  <mergeCells count="4">
    <mergeCell ref="C2:E2"/>
    <mergeCell ref="G2:H2"/>
    <mergeCell ref="I2:J2"/>
    <mergeCell ref="Q2:R2"/>
  </mergeCells>
  <conditionalFormatting sqref="F4:F56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abSelected="1" workbookViewId="0">
      <selection activeCell="B74" sqref="B74"/>
    </sheetView>
  </sheetViews>
  <sheetFormatPr baseColWidth="10" defaultRowHeight="15" x14ac:dyDescent="0.25"/>
  <cols>
    <col min="1" max="1" width="14" bestFit="1" customWidth="1"/>
    <col min="2" max="2" width="20.28515625" bestFit="1" customWidth="1"/>
    <col min="3" max="4" width="4.42578125" bestFit="1" customWidth="1"/>
    <col min="5" max="5" width="3.5703125" bestFit="1" customWidth="1"/>
    <col min="6" max="6" width="4.42578125" bestFit="1" customWidth="1"/>
    <col min="7" max="8" width="13" bestFit="1" customWidth="1"/>
  </cols>
  <sheetData>
    <row r="1" spans="1:18" x14ac:dyDescent="0.25">
      <c r="A1" s="15"/>
      <c r="B1" s="1"/>
      <c r="C1" s="1"/>
      <c r="D1" s="1"/>
      <c r="E1" s="1"/>
      <c r="F1" s="6"/>
      <c r="G1" s="7" t="s">
        <v>42</v>
      </c>
      <c r="H1" s="7"/>
      <c r="I1" s="9" t="s">
        <v>24</v>
      </c>
      <c r="J1" s="10">
        <v>0.19</v>
      </c>
      <c r="K1" s="10"/>
      <c r="L1" s="10"/>
      <c r="M1" s="10"/>
      <c r="N1" s="7"/>
      <c r="O1" s="1"/>
      <c r="P1" s="1"/>
      <c r="Q1" s="1"/>
      <c r="R1" s="1"/>
    </row>
    <row r="2" spans="1:18" x14ac:dyDescent="0.25">
      <c r="A2" s="15"/>
      <c r="B2" s="1"/>
      <c r="C2" s="58" t="s">
        <v>1</v>
      </c>
      <c r="D2" s="58"/>
      <c r="E2" s="58"/>
      <c r="F2" s="6"/>
      <c r="G2" s="59" t="s">
        <v>19</v>
      </c>
      <c r="H2" s="59"/>
      <c r="I2" s="59" t="s">
        <v>25</v>
      </c>
      <c r="J2" s="59"/>
      <c r="K2" s="57"/>
      <c r="L2" s="57"/>
      <c r="M2" s="57"/>
      <c r="N2" s="7"/>
      <c r="O2" s="1"/>
      <c r="P2" s="1"/>
      <c r="Q2" s="58" t="s">
        <v>206</v>
      </c>
      <c r="R2" s="58"/>
    </row>
    <row r="3" spans="1:18" x14ac:dyDescent="0.25">
      <c r="A3" s="15" t="s">
        <v>5</v>
      </c>
      <c r="B3" s="1" t="s">
        <v>0</v>
      </c>
      <c r="C3" s="1" t="s">
        <v>2</v>
      </c>
      <c r="D3" s="1" t="s">
        <v>3</v>
      </c>
      <c r="E3" s="1" t="s">
        <v>4</v>
      </c>
      <c r="F3" s="6" t="s">
        <v>13</v>
      </c>
      <c r="G3" s="7" t="s">
        <v>20</v>
      </c>
      <c r="H3" s="7" t="s">
        <v>22</v>
      </c>
      <c r="I3" s="7" t="s">
        <v>21</v>
      </c>
      <c r="J3" s="7" t="s">
        <v>23</v>
      </c>
      <c r="K3" s="7" t="s">
        <v>35</v>
      </c>
      <c r="L3" s="7"/>
      <c r="M3" s="7"/>
      <c r="N3" s="7" t="s">
        <v>18</v>
      </c>
      <c r="O3" s="1" t="s">
        <v>17</v>
      </c>
      <c r="P3" s="1" t="s">
        <v>207</v>
      </c>
      <c r="Q3" s="1" t="s">
        <v>208</v>
      </c>
      <c r="R3" s="1" t="s">
        <v>209</v>
      </c>
    </row>
    <row r="4" spans="1:18" x14ac:dyDescent="0.25">
      <c r="A4" s="15" t="s">
        <v>14</v>
      </c>
      <c r="B4" s="4" t="s">
        <v>148</v>
      </c>
      <c r="C4" s="1">
        <v>400</v>
      </c>
      <c r="D4" s="1">
        <v>300</v>
      </c>
      <c r="E4" s="1">
        <v>320</v>
      </c>
      <c r="F4" s="6">
        <f t="shared" ref="F4:F27" si="0">(C4*D4*E4)/1000000</f>
        <v>38.4</v>
      </c>
      <c r="G4" s="7">
        <v>12.94</v>
      </c>
      <c r="H4" s="7">
        <v>9.9499999999999993</v>
      </c>
      <c r="I4" s="7">
        <f t="shared" ref="I4:J6" si="1">G4*(1+$J$1)</f>
        <v>15.398599999999998</v>
      </c>
      <c r="J4" s="7">
        <f t="shared" si="1"/>
        <v>11.840499999999999</v>
      </c>
      <c r="K4" s="7" t="s">
        <v>37</v>
      </c>
      <c r="L4" s="7" t="s">
        <v>83</v>
      </c>
      <c r="M4" s="7" t="s">
        <v>6</v>
      </c>
      <c r="N4" s="7"/>
      <c r="O4" s="6">
        <v>220</v>
      </c>
      <c r="P4" s="6"/>
      <c r="Q4" s="1"/>
      <c r="R4" s="1"/>
    </row>
    <row r="5" spans="1:18" x14ac:dyDescent="0.25">
      <c r="A5" s="15" t="s">
        <v>26</v>
      </c>
      <c r="B5" s="4" t="s">
        <v>148</v>
      </c>
      <c r="C5" s="1">
        <v>600</v>
      </c>
      <c r="D5" s="1">
        <v>400</v>
      </c>
      <c r="E5" s="1">
        <v>320</v>
      </c>
      <c r="F5" s="6">
        <f t="shared" si="0"/>
        <v>76.8</v>
      </c>
      <c r="G5" s="7">
        <v>16.93</v>
      </c>
      <c r="H5" s="7">
        <v>13.02</v>
      </c>
      <c r="I5" s="7">
        <f t="shared" si="1"/>
        <v>20.146699999999999</v>
      </c>
      <c r="J5" s="7">
        <f t="shared" si="1"/>
        <v>15.493799999999998</v>
      </c>
      <c r="K5" s="7" t="s">
        <v>37</v>
      </c>
      <c r="L5" s="7" t="s">
        <v>83</v>
      </c>
      <c r="M5" s="7" t="s">
        <v>6</v>
      </c>
      <c r="N5" s="7"/>
      <c r="O5" s="6">
        <v>140</v>
      </c>
      <c r="P5" s="6"/>
      <c r="Q5" s="1"/>
      <c r="R5" s="1"/>
    </row>
    <row r="6" spans="1:18" x14ac:dyDescent="0.25">
      <c r="A6" s="15" t="s">
        <v>28</v>
      </c>
      <c r="B6" s="4" t="s">
        <v>148</v>
      </c>
      <c r="C6" s="1">
        <v>800</v>
      </c>
      <c r="D6" s="1">
        <v>600</v>
      </c>
      <c r="E6" s="1">
        <v>420</v>
      </c>
      <c r="F6" s="6">
        <f t="shared" si="0"/>
        <v>201.6</v>
      </c>
      <c r="G6" s="7">
        <v>37.15</v>
      </c>
      <c r="H6" s="7">
        <v>28.57</v>
      </c>
      <c r="I6" s="7">
        <f t="shared" si="1"/>
        <v>44.208499999999994</v>
      </c>
      <c r="J6" s="7">
        <f t="shared" si="1"/>
        <v>33.9983</v>
      </c>
      <c r="K6" s="7" t="s">
        <v>37</v>
      </c>
      <c r="L6" s="7" t="s">
        <v>83</v>
      </c>
      <c r="M6" s="7" t="s">
        <v>6</v>
      </c>
      <c r="N6" s="7"/>
      <c r="O6" s="6">
        <v>40</v>
      </c>
      <c r="P6" s="6"/>
      <c r="Q6" s="1"/>
      <c r="R6" s="1"/>
    </row>
    <row r="7" spans="1:18" x14ac:dyDescent="0.25">
      <c r="A7" s="15" t="s">
        <v>29</v>
      </c>
      <c r="B7" s="12" t="s">
        <v>149</v>
      </c>
      <c r="C7" s="1">
        <v>400</v>
      </c>
      <c r="D7" s="1">
        <v>300</v>
      </c>
      <c r="E7" s="1">
        <v>320</v>
      </c>
      <c r="F7" s="6">
        <f t="shared" si="0"/>
        <v>38.4</v>
      </c>
      <c r="G7" s="7"/>
      <c r="H7" s="7"/>
      <c r="I7" s="7">
        <f>G7*(1+$J$1)</f>
        <v>0</v>
      </c>
      <c r="J7" s="7"/>
      <c r="K7" s="7" t="s">
        <v>37</v>
      </c>
      <c r="L7" s="7" t="s">
        <v>83</v>
      </c>
      <c r="M7" s="7" t="s">
        <v>6</v>
      </c>
      <c r="N7" s="7"/>
      <c r="O7" s="1"/>
      <c r="P7" s="1"/>
      <c r="Q7" s="1"/>
      <c r="R7" s="1"/>
    </row>
    <row r="8" spans="1:18" x14ac:dyDescent="0.25">
      <c r="A8" s="15" t="s">
        <v>30</v>
      </c>
      <c r="B8" s="12" t="s">
        <v>149</v>
      </c>
      <c r="C8" s="1">
        <v>600</v>
      </c>
      <c r="D8" s="1">
        <v>400</v>
      </c>
      <c r="E8" s="1">
        <v>320</v>
      </c>
      <c r="F8" s="6">
        <f t="shared" si="0"/>
        <v>76.8</v>
      </c>
      <c r="G8" s="7"/>
      <c r="H8" s="7"/>
      <c r="I8" s="7">
        <f>G8*(1+$J$1)</f>
        <v>0</v>
      </c>
      <c r="J8" s="7"/>
      <c r="K8" s="7" t="s">
        <v>37</v>
      </c>
      <c r="L8" s="7" t="s">
        <v>83</v>
      </c>
      <c r="M8" s="7" t="s">
        <v>6</v>
      </c>
      <c r="N8" s="7"/>
      <c r="O8" s="1"/>
      <c r="P8" s="1"/>
      <c r="Q8" s="1"/>
      <c r="R8" s="1"/>
    </row>
    <row r="9" spans="1:18" x14ac:dyDescent="0.25">
      <c r="A9" s="15" t="s">
        <v>32</v>
      </c>
      <c r="B9" s="12" t="s">
        <v>149</v>
      </c>
      <c r="C9" s="1">
        <v>800</v>
      </c>
      <c r="D9" s="1">
        <v>600</v>
      </c>
      <c r="E9" s="1">
        <v>420</v>
      </c>
      <c r="F9" s="6">
        <f t="shared" si="0"/>
        <v>201.6</v>
      </c>
      <c r="G9" s="7"/>
      <c r="H9" s="7"/>
      <c r="I9" s="7">
        <f>G9*(1+$J$1)</f>
        <v>0</v>
      </c>
      <c r="J9" s="7"/>
      <c r="K9" s="7" t="s">
        <v>37</v>
      </c>
      <c r="L9" s="7" t="s">
        <v>83</v>
      </c>
      <c r="M9" s="7" t="s">
        <v>6</v>
      </c>
      <c r="N9" s="7"/>
      <c r="O9" s="1"/>
      <c r="P9" s="1"/>
      <c r="Q9" s="1"/>
      <c r="R9" s="1"/>
    </row>
    <row r="10" spans="1:18" x14ac:dyDescent="0.25">
      <c r="A10" s="15" t="s">
        <v>51</v>
      </c>
      <c r="B10" s="1" t="s">
        <v>150</v>
      </c>
      <c r="C10" s="1">
        <v>400</v>
      </c>
      <c r="D10" s="1">
        <v>300</v>
      </c>
      <c r="E10" s="1">
        <v>320</v>
      </c>
      <c r="F10" s="6">
        <f t="shared" si="0"/>
        <v>38.4</v>
      </c>
      <c r="G10" s="7"/>
      <c r="H10" s="7"/>
      <c r="I10" s="7"/>
      <c r="J10" s="7"/>
      <c r="K10" s="7"/>
      <c r="L10" s="7" t="s">
        <v>83</v>
      </c>
      <c r="M10" s="7" t="s">
        <v>6</v>
      </c>
      <c r="N10" s="7"/>
      <c r="O10" s="1"/>
      <c r="P10" s="1"/>
      <c r="Q10" s="1"/>
      <c r="R10" s="1"/>
    </row>
    <row r="11" spans="1:18" x14ac:dyDescent="0.25">
      <c r="A11" s="15" t="s">
        <v>210</v>
      </c>
      <c r="B11" s="1" t="s">
        <v>150</v>
      </c>
      <c r="C11" s="1">
        <v>600</v>
      </c>
      <c r="D11" s="1">
        <v>400</v>
      </c>
      <c r="E11" s="1">
        <v>320</v>
      </c>
      <c r="F11" s="6">
        <f t="shared" si="0"/>
        <v>76.8</v>
      </c>
      <c r="G11" s="7"/>
      <c r="H11" s="7"/>
      <c r="I11" s="7"/>
      <c r="J11" s="7"/>
      <c r="K11" s="7"/>
      <c r="L11" s="7" t="s">
        <v>83</v>
      </c>
      <c r="M11" s="7" t="s">
        <v>6</v>
      </c>
      <c r="N11" s="7"/>
      <c r="O11" s="1"/>
      <c r="P11" s="1"/>
      <c r="Q11" s="1"/>
      <c r="R11" s="1"/>
    </row>
    <row r="12" spans="1:18" x14ac:dyDescent="0.25">
      <c r="A12" s="15" t="s">
        <v>211</v>
      </c>
      <c r="B12" s="1" t="s">
        <v>150</v>
      </c>
      <c r="C12" s="1">
        <v>800</v>
      </c>
      <c r="D12" s="1">
        <v>600</v>
      </c>
      <c r="E12" s="1">
        <v>420</v>
      </c>
      <c r="F12" s="6">
        <f t="shared" si="0"/>
        <v>201.6</v>
      </c>
      <c r="G12" s="7"/>
      <c r="H12" s="7"/>
      <c r="I12" s="7"/>
      <c r="J12" s="7"/>
      <c r="K12" s="7"/>
      <c r="L12" s="7" t="s">
        <v>83</v>
      </c>
      <c r="M12" s="7" t="s">
        <v>6</v>
      </c>
      <c r="N12" s="7"/>
      <c r="O12" s="1"/>
      <c r="P12" s="1"/>
      <c r="Q12" s="1"/>
      <c r="R12" s="1"/>
    </row>
    <row r="13" spans="1:18" x14ac:dyDescent="0.25">
      <c r="A13" s="15" t="s">
        <v>52</v>
      </c>
      <c r="B13" s="1" t="s">
        <v>8</v>
      </c>
      <c r="C13" s="1">
        <v>400</v>
      </c>
      <c r="D13" s="1">
        <v>300</v>
      </c>
      <c r="E13" s="1">
        <v>320</v>
      </c>
      <c r="F13" s="6">
        <f t="shared" si="0"/>
        <v>38.4</v>
      </c>
      <c r="G13" s="7"/>
      <c r="H13" s="7"/>
      <c r="I13" s="7"/>
      <c r="J13" s="7"/>
      <c r="K13" s="7"/>
      <c r="L13" s="7" t="s">
        <v>83</v>
      </c>
      <c r="M13" s="7" t="s">
        <v>6</v>
      </c>
      <c r="N13" s="7"/>
      <c r="O13" s="1"/>
      <c r="P13" s="1"/>
      <c r="Q13" s="1"/>
      <c r="R13" s="1"/>
    </row>
    <row r="14" spans="1:18" x14ac:dyDescent="0.25">
      <c r="A14" s="15" t="s">
        <v>212</v>
      </c>
      <c r="B14" s="1" t="s">
        <v>8</v>
      </c>
      <c r="C14" s="1">
        <v>800</v>
      </c>
      <c r="D14" s="1">
        <v>600</v>
      </c>
      <c r="E14" s="1">
        <v>120</v>
      </c>
      <c r="F14" s="6">
        <f t="shared" si="0"/>
        <v>57.6</v>
      </c>
      <c r="G14" s="7"/>
      <c r="H14" s="7"/>
      <c r="I14" s="7"/>
      <c r="J14" s="7"/>
      <c r="K14" s="7" t="s">
        <v>53</v>
      </c>
      <c r="L14" s="7" t="s">
        <v>83</v>
      </c>
      <c r="M14" s="7" t="s">
        <v>6</v>
      </c>
      <c r="N14" s="7"/>
      <c r="O14" s="1"/>
      <c r="P14" s="1"/>
      <c r="Q14" s="1"/>
      <c r="R14" s="1"/>
    </row>
    <row r="15" spans="1:18" x14ac:dyDescent="0.25">
      <c r="A15" s="15" t="s">
        <v>55</v>
      </c>
      <c r="B15" s="1" t="s">
        <v>9</v>
      </c>
      <c r="C15" s="1">
        <v>600</v>
      </c>
      <c r="D15" s="1">
        <v>400</v>
      </c>
      <c r="E15" s="1">
        <v>420</v>
      </c>
      <c r="F15" s="6">
        <f t="shared" si="0"/>
        <v>100.8</v>
      </c>
      <c r="G15" s="7"/>
      <c r="H15" s="7"/>
      <c r="I15" s="7"/>
      <c r="J15" s="7"/>
      <c r="K15" s="7" t="s">
        <v>53</v>
      </c>
      <c r="L15" s="7" t="s">
        <v>83</v>
      </c>
      <c r="M15" s="7" t="s">
        <v>6</v>
      </c>
      <c r="N15" s="7"/>
      <c r="O15" s="1"/>
      <c r="P15" s="1"/>
      <c r="Q15" s="1"/>
      <c r="R15" s="1"/>
    </row>
    <row r="16" spans="1:18" x14ac:dyDescent="0.25">
      <c r="A16" s="15" t="s">
        <v>62</v>
      </c>
      <c r="B16" s="1" t="s">
        <v>10</v>
      </c>
      <c r="C16" s="1">
        <v>400</v>
      </c>
      <c r="D16" s="1">
        <v>300</v>
      </c>
      <c r="E16" s="1">
        <v>320</v>
      </c>
      <c r="F16" s="6">
        <f t="shared" si="0"/>
        <v>38.4</v>
      </c>
      <c r="G16" s="7"/>
      <c r="H16" s="7"/>
      <c r="I16" s="7"/>
      <c r="J16" s="7"/>
      <c r="K16" s="7"/>
      <c r="L16" s="7" t="s">
        <v>83</v>
      </c>
      <c r="M16" s="7" t="s">
        <v>6</v>
      </c>
      <c r="N16" s="7"/>
      <c r="O16" s="1"/>
      <c r="P16" s="1"/>
      <c r="Q16" s="1"/>
      <c r="R16" s="1"/>
    </row>
    <row r="17" spans="1:18" x14ac:dyDescent="0.25">
      <c r="A17" s="15" t="s">
        <v>214</v>
      </c>
      <c r="B17" s="1" t="s">
        <v>10</v>
      </c>
      <c r="C17" s="1">
        <v>600</v>
      </c>
      <c r="D17" s="1">
        <v>400</v>
      </c>
      <c r="E17" s="1">
        <v>320</v>
      </c>
      <c r="F17" s="6">
        <f t="shared" si="0"/>
        <v>76.8</v>
      </c>
      <c r="G17" s="7"/>
      <c r="H17" s="7"/>
      <c r="I17" s="7"/>
      <c r="J17" s="7"/>
      <c r="K17" s="7"/>
      <c r="L17" s="7" t="s">
        <v>83</v>
      </c>
      <c r="M17" s="7" t="s">
        <v>6</v>
      </c>
      <c r="N17" s="7"/>
      <c r="O17" s="1"/>
      <c r="P17" s="1"/>
      <c r="Q17" s="1"/>
      <c r="R17" s="1"/>
    </row>
    <row r="18" spans="1:18" x14ac:dyDescent="0.25">
      <c r="A18" s="15" t="s">
        <v>213</v>
      </c>
      <c r="B18" s="1" t="s">
        <v>10</v>
      </c>
      <c r="C18" s="1">
        <v>800</v>
      </c>
      <c r="D18" s="1">
        <v>600</v>
      </c>
      <c r="E18" s="1">
        <v>420</v>
      </c>
      <c r="F18" s="6">
        <f t="shared" si="0"/>
        <v>201.6</v>
      </c>
      <c r="G18" s="7"/>
      <c r="H18" s="7"/>
      <c r="I18" s="7"/>
      <c r="J18" s="7"/>
      <c r="K18" s="7"/>
      <c r="L18" s="7" t="s">
        <v>83</v>
      </c>
      <c r="M18" s="7" t="s">
        <v>6</v>
      </c>
      <c r="N18" s="7"/>
      <c r="O18" s="1"/>
      <c r="P18" s="1"/>
      <c r="Q18" s="1"/>
      <c r="R18" s="1"/>
    </row>
    <row r="19" spans="1:18" x14ac:dyDescent="0.25">
      <c r="A19" s="15" t="s">
        <v>65</v>
      </c>
      <c r="B19" s="1" t="s">
        <v>7</v>
      </c>
      <c r="C19" s="1">
        <v>400</v>
      </c>
      <c r="D19" s="1">
        <v>300</v>
      </c>
      <c r="E19" s="1">
        <v>320</v>
      </c>
      <c r="F19" s="6">
        <f t="shared" si="0"/>
        <v>38.4</v>
      </c>
      <c r="G19" s="7"/>
      <c r="H19" s="7"/>
      <c r="I19" s="7"/>
      <c r="J19" s="7"/>
      <c r="K19" s="7"/>
      <c r="L19" s="7" t="s">
        <v>83</v>
      </c>
      <c r="M19" s="7" t="s">
        <v>6</v>
      </c>
      <c r="N19" s="7"/>
      <c r="O19" s="1"/>
      <c r="P19" s="1"/>
      <c r="Q19" s="1"/>
      <c r="R19" s="1"/>
    </row>
    <row r="20" spans="1:18" x14ac:dyDescent="0.25">
      <c r="A20" s="15" t="s">
        <v>215</v>
      </c>
      <c r="B20" s="1" t="s">
        <v>7</v>
      </c>
      <c r="C20" s="1">
        <v>800</v>
      </c>
      <c r="D20" s="1">
        <v>600</v>
      </c>
      <c r="E20" s="1">
        <v>120</v>
      </c>
      <c r="F20" s="6">
        <f t="shared" si="0"/>
        <v>57.6</v>
      </c>
      <c r="G20" s="7"/>
      <c r="H20" s="7"/>
      <c r="I20" s="7"/>
      <c r="J20" s="7"/>
      <c r="K20" s="7" t="s">
        <v>131</v>
      </c>
      <c r="L20" s="7" t="s">
        <v>83</v>
      </c>
      <c r="M20" s="7"/>
      <c r="N20" s="7"/>
      <c r="O20" s="1"/>
      <c r="P20" s="1"/>
      <c r="Q20" s="1"/>
      <c r="R20" s="1"/>
    </row>
    <row r="21" spans="1:18" x14ac:dyDescent="0.25">
      <c r="A21" s="15" t="s">
        <v>66</v>
      </c>
      <c r="B21" s="1" t="s">
        <v>153</v>
      </c>
      <c r="C21" s="1">
        <v>400</v>
      </c>
      <c r="D21" s="1">
        <v>300</v>
      </c>
      <c r="E21" s="1">
        <v>320</v>
      </c>
      <c r="F21" s="6">
        <f t="shared" si="0"/>
        <v>38.4</v>
      </c>
      <c r="G21" s="7"/>
      <c r="H21" s="7"/>
      <c r="I21" s="7"/>
      <c r="J21" s="7"/>
      <c r="K21" s="7"/>
      <c r="L21" s="7" t="s">
        <v>83</v>
      </c>
      <c r="M21" s="7" t="s">
        <v>6</v>
      </c>
      <c r="N21" s="7"/>
      <c r="O21" s="1"/>
      <c r="P21" s="1"/>
      <c r="Q21" s="1"/>
      <c r="R21" s="1"/>
    </row>
    <row r="22" spans="1:18" x14ac:dyDescent="0.25">
      <c r="A22" s="15" t="s">
        <v>58</v>
      </c>
      <c r="B22" s="1" t="s">
        <v>11</v>
      </c>
      <c r="C22" s="1">
        <v>400</v>
      </c>
      <c r="D22" s="1">
        <v>300</v>
      </c>
      <c r="E22" s="1">
        <v>320</v>
      </c>
      <c r="F22" s="6">
        <f t="shared" si="0"/>
        <v>38.4</v>
      </c>
      <c r="G22" s="7"/>
      <c r="H22" s="7"/>
      <c r="I22" s="7"/>
      <c r="J22" s="7"/>
      <c r="K22" s="7"/>
      <c r="L22" s="7" t="s">
        <v>83</v>
      </c>
      <c r="M22" s="7" t="s">
        <v>6</v>
      </c>
      <c r="N22" s="7"/>
      <c r="O22" s="1"/>
      <c r="P22" s="1"/>
      <c r="Q22" s="1"/>
      <c r="R22" s="1"/>
    </row>
    <row r="23" spans="1:18" x14ac:dyDescent="0.25">
      <c r="A23" s="15"/>
      <c r="B23" s="1" t="s">
        <v>11</v>
      </c>
      <c r="C23" s="1">
        <v>600</v>
      </c>
      <c r="D23" s="1">
        <v>400</v>
      </c>
      <c r="E23" s="1">
        <v>320</v>
      </c>
      <c r="F23" s="6">
        <f t="shared" si="0"/>
        <v>76.8</v>
      </c>
      <c r="G23" s="7"/>
      <c r="H23" s="7"/>
      <c r="I23" s="7"/>
      <c r="J23" s="7"/>
      <c r="K23" s="7"/>
      <c r="L23" s="7" t="s">
        <v>83</v>
      </c>
      <c r="M23" s="7" t="s">
        <v>6</v>
      </c>
      <c r="N23" s="7"/>
      <c r="O23" s="1"/>
      <c r="P23" s="1"/>
      <c r="Q23" s="1"/>
      <c r="R23" s="1"/>
    </row>
    <row r="24" spans="1:18" x14ac:dyDescent="0.25">
      <c r="A24" s="15"/>
      <c r="B24" s="1" t="s">
        <v>11</v>
      </c>
      <c r="C24" s="1">
        <v>800</v>
      </c>
      <c r="D24" s="1">
        <v>600</v>
      </c>
      <c r="E24" s="1">
        <v>420</v>
      </c>
      <c r="F24" s="6">
        <f t="shared" si="0"/>
        <v>201.6</v>
      </c>
      <c r="G24" s="7"/>
      <c r="H24" s="7"/>
      <c r="I24" s="7"/>
      <c r="J24" s="7"/>
      <c r="K24" s="7"/>
      <c r="L24" s="7" t="s">
        <v>83</v>
      </c>
      <c r="M24" s="7" t="s">
        <v>6</v>
      </c>
      <c r="N24" s="7"/>
      <c r="O24" s="1"/>
      <c r="P24" s="1"/>
      <c r="Q24" s="1"/>
      <c r="R24" s="1"/>
    </row>
    <row r="25" spans="1:18" x14ac:dyDescent="0.25">
      <c r="A25" s="15" t="s">
        <v>68</v>
      </c>
      <c r="B25" s="1" t="s">
        <v>154</v>
      </c>
      <c r="C25" s="1">
        <v>400</v>
      </c>
      <c r="D25" s="1">
        <v>300</v>
      </c>
      <c r="E25" s="1">
        <v>320</v>
      </c>
      <c r="F25" s="6">
        <f t="shared" si="0"/>
        <v>38.4</v>
      </c>
      <c r="G25" s="7"/>
      <c r="H25" s="7"/>
      <c r="I25" s="7"/>
      <c r="J25" s="7"/>
      <c r="K25" s="7"/>
      <c r="L25" s="7" t="s">
        <v>83</v>
      </c>
      <c r="M25" s="7" t="s">
        <v>6</v>
      </c>
      <c r="N25" s="7"/>
      <c r="O25" s="1"/>
      <c r="P25" s="1"/>
      <c r="Q25" s="1"/>
      <c r="R25" s="1"/>
    </row>
    <row r="26" spans="1:18" x14ac:dyDescent="0.25">
      <c r="A26" s="15" t="s">
        <v>69</v>
      </c>
      <c r="B26" s="1" t="s">
        <v>154</v>
      </c>
      <c r="C26" s="1">
        <v>600</v>
      </c>
      <c r="D26" s="1">
        <v>400</v>
      </c>
      <c r="E26" s="1">
        <v>320</v>
      </c>
      <c r="F26" s="6">
        <f t="shared" si="0"/>
        <v>76.8</v>
      </c>
      <c r="G26" s="7"/>
      <c r="H26" s="7"/>
      <c r="I26" s="7"/>
      <c r="J26" s="7"/>
      <c r="K26" s="7"/>
      <c r="L26" s="7" t="s">
        <v>83</v>
      </c>
      <c r="M26" s="7" t="s">
        <v>6</v>
      </c>
      <c r="N26" s="7"/>
      <c r="O26" s="1"/>
      <c r="P26" s="1"/>
      <c r="Q26" s="1"/>
      <c r="R26" s="1"/>
    </row>
    <row r="27" spans="1:18" x14ac:dyDescent="0.25">
      <c r="A27" s="15"/>
      <c r="B27" s="1" t="s">
        <v>154</v>
      </c>
      <c r="C27" s="1">
        <v>800</v>
      </c>
      <c r="D27" s="1">
        <v>600</v>
      </c>
      <c r="E27" s="1">
        <v>420</v>
      </c>
      <c r="F27" s="6">
        <f t="shared" si="0"/>
        <v>201.6</v>
      </c>
      <c r="G27" s="7"/>
      <c r="H27" s="7"/>
      <c r="I27" s="7"/>
      <c r="J27" s="7"/>
      <c r="K27" s="7"/>
      <c r="L27" s="7" t="s">
        <v>83</v>
      </c>
      <c r="M27" s="7" t="s">
        <v>6</v>
      </c>
      <c r="N27" s="7"/>
      <c r="O27" s="1"/>
      <c r="P27" s="1"/>
      <c r="Q27" s="1"/>
      <c r="R27" s="1"/>
    </row>
    <row r="28" spans="1:18" x14ac:dyDescent="0.25">
      <c r="A28" s="15" t="s">
        <v>80</v>
      </c>
      <c r="B28" s="14" t="s">
        <v>78</v>
      </c>
      <c r="C28" s="1">
        <v>600</v>
      </c>
      <c r="D28" s="1">
        <v>400</v>
      </c>
      <c r="E28" s="1"/>
      <c r="F28" s="6"/>
      <c r="G28" s="7"/>
      <c r="H28" s="7"/>
      <c r="I28" s="7"/>
      <c r="J28" s="7"/>
      <c r="K28" s="7"/>
      <c r="L28" s="7" t="s">
        <v>83</v>
      </c>
      <c r="M28" s="7" t="s">
        <v>6</v>
      </c>
      <c r="N28" s="7"/>
      <c r="O28" s="1"/>
      <c r="P28" s="1"/>
      <c r="Q28" s="1"/>
      <c r="R28" s="1"/>
    </row>
    <row r="29" spans="1:18" x14ac:dyDescent="0.25">
      <c r="A29" s="15" t="s">
        <v>81</v>
      </c>
      <c r="B29" s="14" t="s">
        <v>78</v>
      </c>
      <c r="C29" s="1">
        <v>800</v>
      </c>
      <c r="D29" s="1">
        <v>600</v>
      </c>
      <c r="E29" s="1"/>
      <c r="F29" s="6"/>
      <c r="G29" s="7"/>
      <c r="H29" s="7"/>
      <c r="I29" s="7"/>
      <c r="J29" s="7"/>
      <c r="K29" s="7"/>
      <c r="L29" s="7" t="s">
        <v>83</v>
      </c>
      <c r="M29" s="7" t="s">
        <v>6</v>
      </c>
      <c r="N29" s="7"/>
      <c r="O29" s="1"/>
      <c r="P29" s="1"/>
      <c r="Q29" s="1"/>
      <c r="R29" s="1"/>
    </row>
    <row r="30" spans="1:18" x14ac:dyDescent="0.25">
      <c r="A30" s="15" t="s">
        <v>82</v>
      </c>
      <c r="B30" s="14" t="s">
        <v>79</v>
      </c>
      <c r="C30" s="1">
        <v>600</v>
      </c>
      <c r="D30" s="1">
        <v>400</v>
      </c>
      <c r="E30" s="1"/>
      <c r="F30" s="6"/>
      <c r="G30" s="7"/>
      <c r="H30" s="7"/>
      <c r="I30" s="7"/>
      <c r="J30" s="7"/>
      <c r="K30" s="7"/>
      <c r="L30" s="7" t="s">
        <v>83</v>
      </c>
      <c r="M30" s="7" t="s">
        <v>6</v>
      </c>
      <c r="N30" s="7"/>
      <c r="O30" s="1"/>
      <c r="P30" s="1"/>
      <c r="Q30" s="1"/>
      <c r="R30" s="1"/>
    </row>
    <row r="31" spans="1:18" x14ac:dyDescent="0.25">
      <c r="A31" s="15"/>
      <c r="B31" s="1" t="s">
        <v>91</v>
      </c>
      <c r="C31" s="1"/>
      <c r="D31" s="1"/>
      <c r="E31" s="1"/>
      <c r="F31" s="6"/>
      <c r="G31" s="7"/>
      <c r="H31" s="7"/>
      <c r="I31" s="7"/>
      <c r="J31" s="7"/>
      <c r="K31" s="7"/>
      <c r="L31" s="7" t="s">
        <v>83</v>
      </c>
      <c r="M31" s="7" t="s">
        <v>6</v>
      </c>
      <c r="N31" s="7"/>
      <c r="O31" s="1"/>
      <c r="P31" s="1"/>
      <c r="Q31" s="1"/>
      <c r="R31" s="1"/>
    </row>
    <row r="32" spans="1:18" x14ac:dyDescent="0.25">
      <c r="A32" s="15" t="s">
        <v>111</v>
      </c>
      <c r="B32" s="1" t="s">
        <v>106</v>
      </c>
      <c r="C32" s="1"/>
      <c r="D32" s="1"/>
      <c r="E32" s="1"/>
      <c r="F32" s="6"/>
      <c r="G32" s="7"/>
      <c r="H32" s="7"/>
      <c r="I32" s="7"/>
      <c r="J32" s="7"/>
      <c r="K32" s="7"/>
      <c r="L32" s="7" t="s">
        <v>83</v>
      </c>
      <c r="M32" s="7" t="s">
        <v>6</v>
      </c>
      <c r="N32" s="7"/>
      <c r="O32" s="1"/>
      <c r="P32" s="1"/>
      <c r="Q32" s="1"/>
      <c r="R32" s="1"/>
    </row>
    <row r="33" spans="1:18" x14ac:dyDescent="0.25">
      <c r="A33" s="15">
        <v>7035</v>
      </c>
      <c r="B33" s="1" t="s">
        <v>122</v>
      </c>
      <c r="C33" s="1">
        <v>210</v>
      </c>
      <c r="D33" s="1">
        <v>150</v>
      </c>
      <c r="E33" s="1"/>
      <c r="F33" s="6"/>
      <c r="G33" s="7"/>
      <c r="H33" s="7"/>
      <c r="I33" s="7"/>
      <c r="J33" s="7"/>
      <c r="K33" s="7"/>
      <c r="L33" s="7" t="s">
        <v>83</v>
      </c>
      <c r="M33" s="7" t="s">
        <v>6</v>
      </c>
      <c r="N33" s="7"/>
      <c r="O33" s="1"/>
      <c r="P33" s="1"/>
      <c r="Q33" s="1"/>
      <c r="R33" s="1"/>
    </row>
    <row r="34" spans="1:18" x14ac:dyDescent="0.25">
      <c r="A34" s="15">
        <v>7036</v>
      </c>
      <c r="B34" s="1" t="s">
        <v>122</v>
      </c>
      <c r="C34" s="1">
        <v>297</v>
      </c>
      <c r="D34" s="1">
        <v>210</v>
      </c>
      <c r="E34" s="1"/>
      <c r="F34" s="6"/>
      <c r="G34" s="7"/>
      <c r="H34" s="7"/>
      <c r="I34" s="7"/>
      <c r="J34" s="7"/>
      <c r="K34" s="7"/>
      <c r="L34" s="7" t="s">
        <v>83</v>
      </c>
      <c r="M34" s="7" t="s">
        <v>6</v>
      </c>
      <c r="N34" s="7"/>
      <c r="O34" s="1"/>
      <c r="P34" s="1"/>
      <c r="Q34" s="1"/>
      <c r="R34" s="1"/>
    </row>
    <row r="35" spans="1:18" x14ac:dyDescent="0.25">
      <c r="A35" s="15" t="s">
        <v>108</v>
      </c>
      <c r="B35" s="1" t="s">
        <v>107</v>
      </c>
      <c r="C35" s="1">
        <v>400</v>
      </c>
      <c r="D35" s="1">
        <v>300</v>
      </c>
      <c r="E35" s="1"/>
      <c r="F35" s="6"/>
      <c r="G35" s="7"/>
      <c r="H35" s="7"/>
      <c r="I35" s="7"/>
      <c r="J35" s="7"/>
      <c r="K35" s="7"/>
      <c r="L35" s="7" t="s">
        <v>83</v>
      </c>
      <c r="M35" s="7" t="s">
        <v>6</v>
      </c>
      <c r="N35" s="7"/>
      <c r="O35" s="1"/>
      <c r="P35" s="1"/>
      <c r="Q35" s="1"/>
      <c r="R35" s="1"/>
    </row>
    <row r="36" spans="1:18" x14ac:dyDescent="0.25">
      <c r="A36" s="15" t="s">
        <v>109</v>
      </c>
      <c r="B36" s="1" t="s">
        <v>107</v>
      </c>
      <c r="C36" s="1">
        <v>600</v>
      </c>
      <c r="D36" s="1">
        <v>400</v>
      </c>
      <c r="E36" s="1"/>
      <c r="F36" s="6"/>
      <c r="G36" s="7"/>
      <c r="H36" s="7"/>
      <c r="I36" s="7"/>
      <c r="J36" s="7"/>
      <c r="K36" s="7"/>
      <c r="L36" s="7" t="s">
        <v>83</v>
      </c>
      <c r="M36" s="7" t="s">
        <v>6</v>
      </c>
      <c r="N36" s="7"/>
      <c r="O36" s="1"/>
      <c r="P36" s="1"/>
      <c r="Q36" s="1"/>
      <c r="R36" s="1"/>
    </row>
    <row r="37" spans="1:18" x14ac:dyDescent="0.25">
      <c r="A37" s="15" t="s">
        <v>110</v>
      </c>
      <c r="B37" s="1" t="s">
        <v>107</v>
      </c>
      <c r="C37" s="1">
        <v>800</v>
      </c>
      <c r="D37" s="1">
        <v>600</v>
      </c>
      <c r="E37" s="1"/>
      <c r="F37" s="6"/>
      <c r="G37" s="7"/>
      <c r="H37" s="7"/>
      <c r="I37" s="7"/>
      <c r="J37" s="7"/>
      <c r="K37" s="7"/>
      <c r="L37" s="7" t="s">
        <v>83</v>
      </c>
      <c r="M37" s="7" t="s">
        <v>6</v>
      </c>
      <c r="N37" s="7"/>
      <c r="O37" s="1"/>
      <c r="P37" s="1"/>
      <c r="Q37" s="1"/>
      <c r="R37" s="1"/>
    </row>
    <row r="38" spans="1:18" x14ac:dyDescent="0.25">
      <c r="A38" s="15" t="s">
        <v>112</v>
      </c>
      <c r="B38" s="1" t="s">
        <v>87</v>
      </c>
      <c r="C38" s="1">
        <v>300</v>
      </c>
      <c r="D38" s="1">
        <v>200</v>
      </c>
      <c r="E38" s="1">
        <v>150</v>
      </c>
      <c r="F38" s="6"/>
      <c r="G38" s="7"/>
      <c r="H38" s="7"/>
      <c r="I38" s="7"/>
      <c r="J38" s="7"/>
      <c r="K38" s="7"/>
      <c r="L38" s="7" t="s">
        <v>83</v>
      </c>
      <c r="M38" s="7" t="s">
        <v>6</v>
      </c>
      <c r="N38" s="7"/>
      <c r="O38" s="1"/>
      <c r="P38" s="1"/>
      <c r="Q38" s="1"/>
      <c r="R38" s="1"/>
    </row>
    <row r="39" spans="1:18" x14ac:dyDescent="0.25">
      <c r="A39" s="15" t="s">
        <v>114</v>
      </c>
      <c r="B39" s="1" t="s">
        <v>113</v>
      </c>
      <c r="C39" s="1"/>
      <c r="D39" s="1"/>
      <c r="E39" s="1"/>
      <c r="F39" s="6"/>
      <c r="G39" s="7"/>
      <c r="H39" s="7"/>
      <c r="I39" s="7"/>
      <c r="J39" s="7"/>
      <c r="K39" s="7"/>
      <c r="L39" s="7" t="s">
        <v>83</v>
      </c>
      <c r="M39" s="7" t="s">
        <v>6</v>
      </c>
      <c r="N39" s="7"/>
      <c r="O39" s="1"/>
      <c r="P39" s="1"/>
      <c r="Q39" s="1"/>
      <c r="R39" s="1"/>
    </row>
    <row r="40" spans="1:18" x14ac:dyDescent="0.25">
      <c r="A40" s="15" t="s">
        <v>115</v>
      </c>
      <c r="B40" s="1" t="s">
        <v>113</v>
      </c>
      <c r="C40" s="1"/>
      <c r="D40" s="1"/>
      <c r="E40" s="1"/>
      <c r="F40" s="6"/>
      <c r="G40" s="7"/>
      <c r="H40" s="7"/>
      <c r="I40" s="7"/>
      <c r="J40" s="7"/>
      <c r="K40" s="7"/>
      <c r="L40" s="7" t="s">
        <v>83</v>
      </c>
      <c r="M40" s="7" t="s">
        <v>6</v>
      </c>
      <c r="N40" s="7"/>
      <c r="O40" s="1"/>
      <c r="P40" s="1"/>
      <c r="Q40" s="1"/>
      <c r="R40" s="1"/>
    </row>
    <row r="41" spans="1:18" x14ac:dyDescent="0.25">
      <c r="A41" s="15" t="s">
        <v>118</v>
      </c>
      <c r="B41" s="1" t="s">
        <v>116</v>
      </c>
      <c r="C41" s="1"/>
      <c r="D41" s="1"/>
      <c r="E41" s="1"/>
      <c r="F41" s="6"/>
      <c r="G41" s="7"/>
      <c r="H41" s="7"/>
      <c r="I41" s="7"/>
      <c r="J41" s="7"/>
      <c r="K41" s="7"/>
      <c r="L41" s="7" t="s">
        <v>83</v>
      </c>
      <c r="M41" s="7" t="s">
        <v>6</v>
      </c>
      <c r="N41" s="7"/>
      <c r="O41" s="1"/>
      <c r="P41" s="1"/>
      <c r="Q41" s="1"/>
      <c r="R41" s="1"/>
    </row>
    <row r="42" spans="1:18" x14ac:dyDescent="0.25">
      <c r="A42" s="15" t="s">
        <v>117</v>
      </c>
      <c r="B42" s="1" t="s">
        <v>116</v>
      </c>
      <c r="C42" s="1"/>
      <c r="D42" s="1"/>
      <c r="E42" s="1"/>
      <c r="F42" s="6"/>
      <c r="G42" s="7"/>
      <c r="H42" s="7"/>
      <c r="I42" s="7"/>
      <c r="J42" s="7"/>
      <c r="K42" s="7"/>
      <c r="L42" s="7" t="s">
        <v>83</v>
      </c>
      <c r="M42" s="7" t="s">
        <v>6</v>
      </c>
      <c r="N42" s="7"/>
      <c r="O42" s="1"/>
      <c r="P42" s="1"/>
      <c r="Q42" s="1"/>
      <c r="R42" s="1"/>
    </row>
    <row r="43" spans="1:18" x14ac:dyDescent="0.25">
      <c r="A43" s="15" t="s">
        <v>119</v>
      </c>
      <c r="B43" s="1" t="s">
        <v>116</v>
      </c>
      <c r="C43" s="1"/>
      <c r="D43" s="1"/>
      <c r="E43" s="1"/>
      <c r="F43" s="6"/>
      <c r="G43" s="7"/>
      <c r="H43" s="7"/>
      <c r="I43" s="7"/>
      <c r="J43" s="7"/>
      <c r="K43" s="7"/>
      <c r="L43" s="7" t="s">
        <v>83</v>
      </c>
      <c r="M43" s="7" t="s">
        <v>6</v>
      </c>
      <c r="N43" s="7"/>
      <c r="O43" s="1"/>
      <c r="P43" s="1"/>
      <c r="Q43" s="1"/>
      <c r="R43" s="1"/>
    </row>
    <row r="44" spans="1:18" x14ac:dyDescent="0.25">
      <c r="A44" s="1" t="s">
        <v>124</v>
      </c>
      <c r="B44" s="1" t="s">
        <v>123</v>
      </c>
      <c r="C44" s="1">
        <v>400</v>
      </c>
      <c r="D44" s="1">
        <v>300</v>
      </c>
      <c r="E44" s="1">
        <v>223</v>
      </c>
      <c r="F44" s="6">
        <f t="shared" ref="F44:F50" si="2">(C44*D44*E44)/1000000</f>
        <v>26.76</v>
      </c>
      <c r="G44" s="7"/>
      <c r="H44" s="7"/>
      <c r="I44" s="7"/>
      <c r="J44" s="7"/>
      <c r="K44" s="7"/>
      <c r="L44" s="7" t="s">
        <v>130</v>
      </c>
      <c r="M44" s="7" t="s">
        <v>6</v>
      </c>
      <c r="N44" s="7"/>
      <c r="O44" s="1"/>
      <c r="P44" s="1"/>
      <c r="Q44" s="1"/>
      <c r="R44" s="1"/>
    </row>
    <row r="45" spans="1:18" x14ac:dyDescent="0.25">
      <c r="A45" s="15" t="s">
        <v>125</v>
      </c>
      <c r="B45" s="1" t="s">
        <v>123</v>
      </c>
      <c r="C45" s="1">
        <v>600</v>
      </c>
      <c r="D45" s="1">
        <v>400</v>
      </c>
      <c r="E45" s="1">
        <v>223</v>
      </c>
      <c r="F45" s="6">
        <f t="shared" si="2"/>
        <v>53.52</v>
      </c>
      <c r="G45" s="7"/>
      <c r="H45" s="7"/>
      <c r="I45" s="7"/>
      <c r="J45" s="7"/>
      <c r="K45" s="7"/>
      <c r="L45" s="7" t="s">
        <v>130</v>
      </c>
      <c r="M45" s="7" t="s">
        <v>6</v>
      </c>
      <c r="N45" s="7"/>
      <c r="O45" s="1"/>
      <c r="P45" s="1"/>
      <c r="Q45" s="1"/>
      <c r="R45" s="1"/>
    </row>
    <row r="46" spans="1:18" x14ac:dyDescent="0.25">
      <c r="A46" s="15" t="s">
        <v>126</v>
      </c>
      <c r="B46" s="1" t="s">
        <v>123</v>
      </c>
      <c r="C46" s="1">
        <v>600</v>
      </c>
      <c r="D46" s="1">
        <v>400</v>
      </c>
      <c r="E46" s="1">
        <v>278</v>
      </c>
      <c r="F46" s="6">
        <f t="shared" si="2"/>
        <v>66.72</v>
      </c>
      <c r="G46" s="7"/>
      <c r="H46" s="7"/>
      <c r="I46" s="7"/>
      <c r="J46" s="7"/>
      <c r="K46" s="7"/>
      <c r="L46" s="7" t="s">
        <v>130</v>
      </c>
      <c r="M46" s="7" t="s">
        <v>6</v>
      </c>
      <c r="N46" s="7"/>
      <c r="O46" s="1"/>
      <c r="P46" s="1"/>
      <c r="Q46" s="1"/>
      <c r="R46" s="1"/>
    </row>
    <row r="47" spans="1:18" x14ac:dyDescent="0.25">
      <c r="A47" s="15" t="s">
        <v>127</v>
      </c>
      <c r="B47" s="1" t="s">
        <v>123</v>
      </c>
      <c r="C47" s="1">
        <v>1200</v>
      </c>
      <c r="D47" s="1">
        <v>400</v>
      </c>
      <c r="E47" s="1">
        <v>168</v>
      </c>
      <c r="F47" s="6">
        <f t="shared" si="2"/>
        <v>80.64</v>
      </c>
      <c r="G47" s="7"/>
      <c r="H47" s="7"/>
      <c r="I47" s="7"/>
      <c r="J47" s="7"/>
      <c r="K47" s="7"/>
      <c r="L47" s="7" t="s">
        <v>130</v>
      </c>
      <c r="M47" s="7" t="s">
        <v>6</v>
      </c>
      <c r="N47" s="7"/>
      <c r="O47" s="1"/>
      <c r="P47" s="1"/>
      <c r="Q47" s="1"/>
      <c r="R47" s="1"/>
    </row>
    <row r="48" spans="1:18" x14ac:dyDescent="0.25">
      <c r="A48" s="15" t="s">
        <v>129</v>
      </c>
      <c r="B48" s="1" t="s">
        <v>128</v>
      </c>
      <c r="C48" s="1">
        <v>800</v>
      </c>
      <c r="D48" s="1">
        <v>600</v>
      </c>
      <c r="E48" s="1">
        <v>443</v>
      </c>
      <c r="F48" s="6">
        <f t="shared" si="2"/>
        <v>212.64</v>
      </c>
      <c r="G48" s="7"/>
      <c r="H48" s="7"/>
      <c r="I48" s="7"/>
      <c r="J48" s="7"/>
      <c r="K48" s="7"/>
      <c r="L48" s="7" t="s">
        <v>130</v>
      </c>
      <c r="M48" s="7" t="s">
        <v>6</v>
      </c>
      <c r="N48" s="7"/>
      <c r="O48" s="1"/>
      <c r="P48" s="1"/>
      <c r="Q48" s="1"/>
      <c r="R48" s="1"/>
    </row>
    <row r="49" spans="1:18" x14ac:dyDescent="0.25">
      <c r="A49" s="15" t="s">
        <v>57</v>
      </c>
      <c r="B49" s="1" t="s">
        <v>56</v>
      </c>
      <c r="C49" s="1">
        <v>600</v>
      </c>
      <c r="D49" s="1">
        <v>400</v>
      </c>
      <c r="E49" s="1">
        <v>71</v>
      </c>
      <c r="F49" s="6">
        <f t="shared" si="2"/>
        <v>17.04</v>
      </c>
      <c r="G49" s="7"/>
      <c r="H49" s="7"/>
      <c r="I49" s="7"/>
      <c r="J49" s="7"/>
      <c r="K49" s="7"/>
      <c r="L49" s="7" t="s">
        <v>84</v>
      </c>
      <c r="M49" s="7" t="s">
        <v>6</v>
      </c>
      <c r="N49" s="7"/>
      <c r="O49" s="1"/>
      <c r="P49" s="1"/>
      <c r="Q49" s="1"/>
      <c r="R49" s="1"/>
    </row>
    <row r="50" spans="1:18" x14ac:dyDescent="0.25">
      <c r="A50" s="15" t="s">
        <v>92</v>
      </c>
      <c r="B50" s="1" t="s">
        <v>56</v>
      </c>
      <c r="C50" s="1">
        <v>350</v>
      </c>
      <c r="D50" s="1">
        <v>295</v>
      </c>
      <c r="E50" s="1">
        <v>71</v>
      </c>
      <c r="F50" s="6">
        <f t="shared" si="2"/>
        <v>7.3307500000000001</v>
      </c>
      <c r="G50" s="7"/>
      <c r="H50" s="7"/>
      <c r="I50" s="7"/>
      <c r="J50" s="7"/>
      <c r="K50" s="7"/>
      <c r="L50" s="7" t="s">
        <v>84</v>
      </c>
      <c r="M50" s="7" t="s">
        <v>6</v>
      </c>
      <c r="N50" s="7"/>
      <c r="O50" s="1"/>
      <c r="P50" s="1"/>
      <c r="Q50" s="1"/>
      <c r="R50" s="1"/>
    </row>
    <row r="51" spans="1:18" x14ac:dyDescent="0.25">
      <c r="A51" s="15"/>
      <c r="B51" s="1" t="s">
        <v>85</v>
      </c>
      <c r="C51" s="1"/>
      <c r="D51" s="1"/>
      <c r="E51" s="1"/>
      <c r="F51" s="6"/>
      <c r="G51" s="7"/>
      <c r="H51" s="7"/>
      <c r="I51" s="7"/>
      <c r="J51" s="7"/>
      <c r="K51" s="7"/>
      <c r="L51" s="7" t="s">
        <v>84</v>
      </c>
      <c r="M51" s="7" t="s">
        <v>6</v>
      </c>
      <c r="N51" s="7"/>
      <c r="O51" s="1"/>
      <c r="P51" s="1"/>
      <c r="Q51" s="1"/>
      <c r="R51" s="1"/>
    </row>
    <row r="52" spans="1:18" x14ac:dyDescent="0.25">
      <c r="A52" s="15"/>
      <c r="B52" s="1" t="s">
        <v>86</v>
      </c>
      <c r="C52" s="1"/>
      <c r="D52" s="1"/>
      <c r="E52" s="1"/>
      <c r="F52" s="6"/>
      <c r="G52" s="7"/>
      <c r="H52" s="7"/>
      <c r="I52" s="7"/>
      <c r="J52" s="7"/>
      <c r="K52" s="7"/>
      <c r="L52" s="7" t="s">
        <v>84</v>
      </c>
      <c r="M52" s="7" t="s">
        <v>6</v>
      </c>
      <c r="N52" s="7"/>
      <c r="O52" s="1"/>
      <c r="P52" s="1"/>
      <c r="Q52" s="1"/>
      <c r="R52" s="1"/>
    </row>
    <row r="53" spans="1:18" x14ac:dyDescent="0.25">
      <c r="A53" s="15" t="s">
        <v>93</v>
      </c>
      <c r="B53" s="1" t="s">
        <v>87</v>
      </c>
      <c r="C53" s="1">
        <v>52</v>
      </c>
      <c r="D53" s="1">
        <v>52</v>
      </c>
      <c r="E53" s="1">
        <v>63</v>
      </c>
      <c r="F53" s="5">
        <f t="shared" ref="F53:F63" si="3">(C53*D53*E53)/1000000</f>
        <v>0.170352</v>
      </c>
      <c r="G53" s="7"/>
      <c r="H53" s="7"/>
      <c r="I53" s="7"/>
      <c r="J53" s="7"/>
      <c r="K53" s="7"/>
      <c r="L53" s="7" t="s">
        <v>84</v>
      </c>
      <c r="M53" s="7" t="s">
        <v>6</v>
      </c>
      <c r="N53" s="7"/>
      <c r="O53" s="1"/>
      <c r="P53" s="1"/>
      <c r="Q53" s="1"/>
      <c r="R53" s="1"/>
    </row>
    <row r="54" spans="1:18" x14ac:dyDescent="0.25">
      <c r="A54" s="15" t="s">
        <v>94</v>
      </c>
      <c r="B54" s="1" t="s">
        <v>87</v>
      </c>
      <c r="C54" s="1">
        <v>104</v>
      </c>
      <c r="D54" s="1">
        <v>52</v>
      </c>
      <c r="E54" s="1">
        <v>63</v>
      </c>
      <c r="F54" s="5">
        <f t="shared" si="3"/>
        <v>0.34070400000000001</v>
      </c>
      <c r="G54" s="7"/>
      <c r="H54" s="7"/>
      <c r="I54" s="7"/>
      <c r="J54" s="7"/>
      <c r="K54" s="7"/>
      <c r="L54" s="7" t="s">
        <v>84</v>
      </c>
      <c r="M54" s="7" t="s">
        <v>6</v>
      </c>
      <c r="N54" s="7"/>
      <c r="O54" s="1"/>
      <c r="P54" s="1"/>
      <c r="Q54" s="1"/>
      <c r="R54" s="1"/>
    </row>
    <row r="55" spans="1:18" x14ac:dyDescent="0.25">
      <c r="A55" s="15" t="s">
        <v>95</v>
      </c>
      <c r="B55" s="1" t="s">
        <v>87</v>
      </c>
      <c r="C55" s="1">
        <v>156</v>
      </c>
      <c r="D55" s="1">
        <v>52</v>
      </c>
      <c r="E55" s="1">
        <v>63</v>
      </c>
      <c r="F55" s="5">
        <f t="shared" si="3"/>
        <v>0.51105599999999995</v>
      </c>
      <c r="G55" s="7"/>
      <c r="H55" s="7"/>
      <c r="I55" s="7"/>
      <c r="J55" s="7"/>
      <c r="K55" s="7"/>
      <c r="L55" s="7" t="s">
        <v>84</v>
      </c>
      <c r="M55" s="7" t="s">
        <v>6</v>
      </c>
      <c r="N55" s="7"/>
      <c r="O55" s="1"/>
      <c r="P55" s="1"/>
      <c r="Q55" s="1"/>
      <c r="R55" s="1"/>
    </row>
    <row r="56" spans="1:18" x14ac:dyDescent="0.25">
      <c r="A56" s="15" t="s">
        <v>96</v>
      </c>
      <c r="B56" s="1" t="s">
        <v>87</v>
      </c>
      <c r="C56" s="1">
        <v>208</v>
      </c>
      <c r="D56" s="1">
        <v>52</v>
      </c>
      <c r="E56" s="1">
        <v>63</v>
      </c>
      <c r="F56" s="5">
        <f t="shared" si="3"/>
        <v>0.68140800000000001</v>
      </c>
      <c r="G56" s="7"/>
      <c r="H56" s="7"/>
      <c r="I56" s="7"/>
      <c r="J56" s="7"/>
      <c r="K56" s="7"/>
      <c r="L56" s="7" t="s">
        <v>84</v>
      </c>
      <c r="M56" s="7" t="s">
        <v>6</v>
      </c>
      <c r="N56" s="7"/>
      <c r="O56" s="1"/>
      <c r="P56" s="1"/>
      <c r="Q56" s="1"/>
      <c r="R56" s="1"/>
    </row>
    <row r="57" spans="1:18" x14ac:dyDescent="0.25">
      <c r="A57" s="15" t="s">
        <v>97</v>
      </c>
      <c r="B57" s="1" t="s">
        <v>87</v>
      </c>
      <c r="C57" s="1">
        <v>260</v>
      </c>
      <c r="D57" s="1">
        <v>52</v>
      </c>
      <c r="E57" s="1">
        <v>63</v>
      </c>
      <c r="F57" s="5">
        <f t="shared" si="3"/>
        <v>0.85175999999999996</v>
      </c>
      <c r="G57" s="7"/>
      <c r="H57" s="7"/>
      <c r="I57" s="7"/>
      <c r="J57" s="7"/>
      <c r="K57" s="7"/>
      <c r="L57" s="7" t="s">
        <v>84</v>
      </c>
      <c r="M57" s="7" t="s">
        <v>6</v>
      </c>
      <c r="N57" s="7"/>
      <c r="O57" s="1"/>
      <c r="P57" s="1"/>
      <c r="Q57" s="1"/>
      <c r="R57" s="1"/>
    </row>
    <row r="58" spans="1:18" x14ac:dyDescent="0.25">
      <c r="A58" s="15" t="s">
        <v>98</v>
      </c>
      <c r="B58" s="1" t="s">
        <v>87</v>
      </c>
      <c r="C58" s="1">
        <v>104</v>
      </c>
      <c r="D58" s="1">
        <v>104</v>
      </c>
      <c r="E58" s="1">
        <v>63</v>
      </c>
      <c r="F58" s="5">
        <f t="shared" si="3"/>
        <v>0.68140800000000001</v>
      </c>
      <c r="G58" s="7"/>
      <c r="H58" s="7"/>
      <c r="I58" s="7"/>
      <c r="J58" s="7"/>
      <c r="K58" s="7"/>
      <c r="L58" s="7" t="s">
        <v>84</v>
      </c>
      <c r="M58" s="7" t="s">
        <v>6</v>
      </c>
      <c r="N58" s="7"/>
      <c r="O58" s="1"/>
      <c r="P58" s="1"/>
      <c r="Q58" s="1"/>
      <c r="R58" s="1"/>
    </row>
    <row r="59" spans="1:18" x14ac:dyDescent="0.25">
      <c r="A59" s="15" t="s">
        <v>99</v>
      </c>
      <c r="B59" s="1" t="s">
        <v>87</v>
      </c>
      <c r="C59" s="1">
        <v>156</v>
      </c>
      <c r="D59" s="1">
        <v>104</v>
      </c>
      <c r="E59" s="1">
        <v>63</v>
      </c>
      <c r="F59" s="5">
        <f t="shared" si="3"/>
        <v>1.0221119999999999</v>
      </c>
      <c r="G59" s="7"/>
      <c r="H59" s="7"/>
      <c r="I59" s="7"/>
      <c r="J59" s="7"/>
      <c r="K59" s="7"/>
      <c r="L59" s="7" t="s">
        <v>84</v>
      </c>
      <c r="M59" s="7" t="s">
        <v>6</v>
      </c>
      <c r="N59" s="7"/>
      <c r="O59" s="1"/>
      <c r="P59" s="1"/>
      <c r="Q59" s="1"/>
      <c r="R59" s="1"/>
    </row>
    <row r="60" spans="1:18" x14ac:dyDescent="0.25">
      <c r="A60" s="15" t="s">
        <v>100</v>
      </c>
      <c r="B60" s="1" t="s">
        <v>87</v>
      </c>
      <c r="C60" s="1">
        <v>260</v>
      </c>
      <c r="D60" s="1">
        <v>104</v>
      </c>
      <c r="E60" s="1">
        <v>63</v>
      </c>
      <c r="F60" s="5">
        <f t="shared" si="3"/>
        <v>1.7035199999999999</v>
      </c>
      <c r="G60" s="7"/>
      <c r="H60" s="7"/>
      <c r="I60" s="7"/>
      <c r="J60" s="7"/>
      <c r="K60" s="7"/>
      <c r="L60" s="7" t="s">
        <v>84</v>
      </c>
      <c r="M60" s="7" t="s">
        <v>6</v>
      </c>
      <c r="N60" s="7"/>
      <c r="O60" s="1"/>
      <c r="P60" s="1"/>
      <c r="Q60" s="1"/>
      <c r="R60" s="1"/>
    </row>
    <row r="61" spans="1:18" x14ac:dyDescent="0.25">
      <c r="A61" s="15" t="s">
        <v>101</v>
      </c>
      <c r="B61" s="1" t="s">
        <v>87</v>
      </c>
      <c r="C61" s="1">
        <v>312</v>
      </c>
      <c r="D61" s="1">
        <v>104</v>
      </c>
      <c r="E61" s="1">
        <v>63</v>
      </c>
      <c r="F61" s="5">
        <f t="shared" si="3"/>
        <v>2.0442239999999998</v>
      </c>
      <c r="G61" s="7"/>
      <c r="H61" s="7"/>
      <c r="I61" s="7"/>
      <c r="J61" s="7"/>
      <c r="K61" s="7"/>
      <c r="L61" s="7" t="s">
        <v>84</v>
      </c>
      <c r="M61" s="7" t="s">
        <v>6</v>
      </c>
      <c r="N61" s="7"/>
      <c r="O61" s="1"/>
      <c r="P61" s="1"/>
      <c r="Q61" s="1"/>
      <c r="R61" s="1"/>
    </row>
    <row r="62" spans="1:18" x14ac:dyDescent="0.25">
      <c r="A62" s="15" t="s">
        <v>104</v>
      </c>
      <c r="B62" s="1" t="s">
        <v>103</v>
      </c>
      <c r="C62" s="1">
        <v>400</v>
      </c>
      <c r="D62" s="1">
        <v>300</v>
      </c>
      <c r="E62" s="1">
        <v>340</v>
      </c>
      <c r="F62" s="6">
        <f t="shared" si="3"/>
        <v>40.799999999999997</v>
      </c>
      <c r="G62" s="7"/>
      <c r="H62" s="7"/>
      <c r="I62" s="7"/>
      <c r="J62" s="7"/>
      <c r="K62" s="7"/>
      <c r="L62" s="7" t="s">
        <v>84</v>
      </c>
      <c r="M62" s="7" t="s">
        <v>6</v>
      </c>
      <c r="N62" s="7"/>
      <c r="O62" s="1"/>
      <c r="P62" s="1"/>
      <c r="Q62" s="1"/>
      <c r="R62" s="1"/>
    </row>
    <row r="63" spans="1:18" x14ac:dyDescent="0.25">
      <c r="A63" s="15" t="s">
        <v>105</v>
      </c>
      <c r="B63" s="1" t="s">
        <v>103</v>
      </c>
      <c r="C63" s="1">
        <v>400</v>
      </c>
      <c r="D63" s="1">
        <v>300</v>
      </c>
      <c r="E63" s="1">
        <v>340</v>
      </c>
      <c r="F63" s="6">
        <f t="shared" si="3"/>
        <v>40.799999999999997</v>
      </c>
      <c r="G63" s="7"/>
      <c r="H63" s="7"/>
      <c r="I63" s="7"/>
      <c r="J63" s="7"/>
      <c r="K63" s="7"/>
      <c r="L63" s="7" t="s">
        <v>84</v>
      </c>
      <c r="M63" s="7" t="s">
        <v>6</v>
      </c>
      <c r="N63" s="7"/>
      <c r="O63" s="1"/>
      <c r="P63" s="1"/>
      <c r="Q63" s="1"/>
      <c r="R63" s="1"/>
    </row>
    <row r="64" spans="1:18" x14ac:dyDescent="0.25">
      <c r="A64" s="15" t="s">
        <v>45</v>
      </c>
      <c r="B64" s="11" t="s">
        <v>38</v>
      </c>
      <c r="C64" s="1">
        <v>800</v>
      </c>
      <c r="D64" s="1">
        <v>600</v>
      </c>
      <c r="E64" s="1"/>
      <c r="F64" s="6"/>
      <c r="G64" s="7">
        <v>4.75</v>
      </c>
      <c r="H64" s="7"/>
      <c r="I64" s="7">
        <f>G64*(1+$J$1)</f>
        <v>5.6524999999999999</v>
      </c>
      <c r="J64" s="7"/>
      <c r="K64" s="7" t="s">
        <v>40</v>
      </c>
      <c r="L64" s="7" t="s">
        <v>88</v>
      </c>
      <c r="M64" s="7"/>
      <c r="N64" s="7"/>
      <c r="O64" s="1"/>
      <c r="P64" s="1"/>
      <c r="Q64" s="1"/>
      <c r="R64" s="1"/>
    </row>
    <row r="65" spans="1:18" x14ac:dyDescent="0.25">
      <c r="A65" s="15" t="s">
        <v>43</v>
      </c>
      <c r="B65" s="11" t="s">
        <v>38</v>
      </c>
      <c r="C65" s="1">
        <v>1200</v>
      </c>
      <c r="D65" s="1">
        <v>800</v>
      </c>
      <c r="E65" s="1"/>
      <c r="F65" s="6"/>
      <c r="G65" s="7">
        <v>12.5</v>
      </c>
      <c r="H65" s="7"/>
      <c r="I65" s="7">
        <f>G65*(1+$J$1)</f>
        <v>14.875</v>
      </c>
      <c r="J65" s="7"/>
      <c r="K65" s="7" t="s">
        <v>37</v>
      </c>
      <c r="L65" s="7" t="s">
        <v>88</v>
      </c>
      <c r="M65" s="7" t="s">
        <v>6</v>
      </c>
      <c r="N65" s="7"/>
      <c r="O65" s="1"/>
      <c r="P65" s="1"/>
      <c r="Q65" s="1"/>
      <c r="R65" s="1"/>
    </row>
    <row r="66" spans="1:18" x14ac:dyDescent="0.25">
      <c r="A66" s="15" t="s">
        <v>44</v>
      </c>
      <c r="B66" s="11" t="s">
        <v>38</v>
      </c>
      <c r="C66" s="1">
        <v>1200</v>
      </c>
      <c r="D66" s="1">
        <v>800</v>
      </c>
      <c r="E66" s="1"/>
      <c r="F66" s="6"/>
      <c r="G66" s="7">
        <v>29.78</v>
      </c>
      <c r="H66" s="7"/>
      <c r="I66" s="7">
        <f>G66*(1+$J$1)</f>
        <v>35.438200000000002</v>
      </c>
      <c r="J66" s="7"/>
      <c r="K66" s="7" t="s">
        <v>37</v>
      </c>
      <c r="L66" s="7" t="s">
        <v>88</v>
      </c>
      <c r="M66" s="7" t="s">
        <v>6</v>
      </c>
      <c r="N66" s="7"/>
      <c r="O66" s="1"/>
      <c r="P66" s="1"/>
      <c r="Q66" s="1"/>
      <c r="R66" s="1"/>
    </row>
    <row r="67" spans="1:18" x14ac:dyDescent="0.25">
      <c r="A67" s="15" t="s">
        <v>47</v>
      </c>
      <c r="B67" s="11" t="s">
        <v>38</v>
      </c>
      <c r="C67" s="1">
        <v>1200</v>
      </c>
      <c r="D67" s="1">
        <v>800</v>
      </c>
      <c r="E67" s="1"/>
      <c r="F67" s="6"/>
      <c r="G67" s="7">
        <v>30.45</v>
      </c>
      <c r="H67" s="7"/>
      <c r="I67" s="7">
        <f>G67*(1+$J$1)</f>
        <v>36.235499999999995</v>
      </c>
      <c r="J67" s="7"/>
      <c r="K67" s="7" t="s">
        <v>37</v>
      </c>
      <c r="L67" s="7" t="s">
        <v>88</v>
      </c>
      <c r="M67" s="7" t="s">
        <v>6</v>
      </c>
      <c r="N67" s="7"/>
      <c r="O67" s="1"/>
      <c r="P67" s="1"/>
      <c r="Q67" s="1"/>
      <c r="R67" s="1"/>
    </row>
    <row r="68" spans="1:18" x14ac:dyDescent="0.25">
      <c r="A68" s="15" t="s">
        <v>71</v>
      </c>
      <c r="B68" s="1" t="s">
        <v>75</v>
      </c>
      <c r="C68" s="1">
        <v>800</v>
      </c>
      <c r="D68" s="1">
        <v>600</v>
      </c>
      <c r="E68" s="1">
        <v>790</v>
      </c>
      <c r="F68" s="6">
        <f>(C68*D68*E68)/1000000</f>
        <v>379.2</v>
      </c>
      <c r="G68" s="7"/>
      <c r="H68" s="7"/>
      <c r="I68" s="7"/>
      <c r="J68" s="7"/>
      <c r="K68" s="7"/>
      <c r="L68" s="7" t="s">
        <v>88</v>
      </c>
      <c r="M68" s="7" t="s">
        <v>6</v>
      </c>
      <c r="N68" s="7"/>
      <c r="O68" s="1"/>
      <c r="P68" s="1"/>
      <c r="Q68" s="1"/>
      <c r="R68" s="1"/>
    </row>
    <row r="69" spans="1:18" x14ac:dyDescent="0.25">
      <c r="A69" s="15" t="s">
        <v>72</v>
      </c>
      <c r="B69" s="1" t="s">
        <v>75</v>
      </c>
      <c r="C69" s="1">
        <v>800</v>
      </c>
      <c r="D69" s="1">
        <v>600</v>
      </c>
      <c r="E69" s="1">
        <v>930</v>
      </c>
      <c r="F69" s="6">
        <f>(C69*D69*E69)/1000000</f>
        <v>446.4</v>
      </c>
      <c r="G69" s="7"/>
      <c r="H69" s="7"/>
      <c r="I69" s="7"/>
      <c r="J69" s="7"/>
      <c r="K69" s="7"/>
      <c r="L69" s="7" t="s">
        <v>88</v>
      </c>
      <c r="M69" s="7" t="s">
        <v>6</v>
      </c>
      <c r="N69" s="7"/>
      <c r="O69" s="1"/>
      <c r="P69" s="1"/>
      <c r="Q69" s="1"/>
      <c r="R69" s="1"/>
    </row>
    <row r="70" spans="1:18" x14ac:dyDescent="0.25">
      <c r="A70" s="15" t="s">
        <v>73</v>
      </c>
      <c r="B70" s="1" t="s">
        <v>75</v>
      </c>
      <c r="C70" s="1">
        <v>1200</v>
      </c>
      <c r="D70" s="1">
        <v>1000</v>
      </c>
      <c r="E70" s="1">
        <v>790</v>
      </c>
      <c r="F70" s="6">
        <f>(C70*D70*E70)/1000000</f>
        <v>948</v>
      </c>
      <c r="G70" s="7"/>
      <c r="H70" s="7"/>
      <c r="I70" s="7"/>
      <c r="J70" s="7"/>
      <c r="K70" s="7"/>
      <c r="L70" s="7" t="s">
        <v>88</v>
      </c>
      <c r="M70" s="7" t="s">
        <v>6</v>
      </c>
      <c r="N70" s="7"/>
      <c r="O70" s="1"/>
      <c r="P70" s="1"/>
      <c r="Q70" s="1"/>
      <c r="R70" s="1"/>
    </row>
    <row r="71" spans="1:18" x14ac:dyDescent="0.25">
      <c r="A71" s="15" t="s">
        <v>74</v>
      </c>
      <c r="B71" s="1" t="s">
        <v>75</v>
      </c>
      <c r="C71" s="1">
        <v>1200</v>
      </c>
      <c r="D71" s="1">
        <v>1000</v>
      </c>
      <c r="E71" s="1">
        <v>930</v>
      </c>
      <c r="F71" s="6">
        <f>(C71*D71*E71)/1000000</f>
        <v>1116</v>
      </c>
      <c r="G71" s="7"/>
      <c r="H71" s="7"/>
      <c r="I71" s="7"/>
      <c r="J71" s="7"/>
      <c r="K71" s="7"/>
      <c r="L71" s="7" t="s">
        <v>88</v>
      </c>
      <c r="M71" s="7" t="s">
        <v>6</v>
      </c>
      <c r="N71" s="7"/>
      <c r="O71" s="1"/>
      <c r="P71" s="1"/>
      <c r="Q71" s="1"/>
      <c r="R71" s="1"/>
    </row>
    <row r="72" spans="1:18" x14ac:dyDescent="0.25">
      <c r="A72" s="15" t="s">
        <v>76</v>
      </c>
      <c r="B72" s="1" t="s">
        <v>77</v>
      </c>
      <c r="C72" s="1">
        <v>1200</v>
      </c>
      <c r="D72" s="1">
        <v>800</v>
      </c>
      <c r="E72" s="1">
        <v>790</v>
      </c>
      <c r="F72" s="6">
        <f>(C72*D72*E72)/1000000</f>
        <v>758.4</v>
      </c>
      <c r="G72" s="7">
        <v>108.29</v>
      </c>
      <c r="H72" s="7"/>
      <c r="I72" s="7"/>
      <c r="J72" s="7"/>
      <c r="K72" s="7"/>
      <c r="L72" s="7" t="s">
        <v>88</v>
      </c>
      <c r="M72" s="7" t="s">
        <v>6</v>
      </c>
      <c r="N72" s="7"/>
      <c r="O72" s="1"/>
      <c r="P72" s="1"/>
      <c r="Q72" s="1"/>
      <c r="R72" s="1"/>
    </row>
    <row r="73" spans="1:18" x14ac:dyDescent="0.25">
      <c r="A73" s="15" t="s">
        <v>120</v>
      </c>
      <c r="B73" s="1" t="s">
        <v>121</v>
      </c>
      <c r="C73" s="1"/>
      <c r="D73" s="1"/>
      <c r="E73" s="1"/>
      <c r="F73" s="6"/>
      <c r="G73" s="7"/>
      <c r="H73" s="7"/>
      <c r="I73" s="7"/>
      <c r="J73" s="7"/>
      <c r="K73" s="7"/>
      <c r="L73" s="7" t="s">
        <v>88</v>
      </c>
      <c r="M73" s="7" t="s">
        <v>6</v>
      </c>
      <c r="N73" s="7"/>
      <c r="O73" s="1"/>
      <c r="P73" s="1"/>
      <c r="Q73" s="1"/>
      <c r="R73" s="1"/>
    </row>
  </sheetData>
  <mergeCells count="4">
    <mergeCell ref="C2:E2"/>
    <mergeCell ref="G2:H2"/>
    <mergeCell ref="I2:J2"/>
    <mergeCell ref="Q2:R2"/>
  </mergeCells>
  <conditionalFormatting sqref="F4:F33">
    <cfRule type="colorScale" priority="15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5"/>
  <sheetViews>
    <sheetView workbookViewId="0">
      <selection activeCell="K56" sqref="K56"/>
    </sheetView>
  </sheetViews>
  <sheetFormatPr baseColWidth="10" defaultRowHeight="12.75" x14ac:dyDescent="0.25"/>
  <cols>
    <col min="1" max="1" width="3.140625" style="1" bestFit="1" customWidth="1"/>
    <col min="2" max="4" width="4.42578125" style="1" bestFit="1" customWidth="1"/>
    <col min="5" max="5" width="8.140625" style="1" customWidth="1"/>
    <col min="6" max="6" width="2" style="1" bestFit="1" customWidth="1"/>
    <col min="7" max="7" width="9.85546875" style="1" customWidth="1"/>
    <col min="8" max="8" width="2" style="1" bestFit="1" customWidth="1"/>
    <col min="9" max="9" width="11.28515625" style="1" customWidth="1"/>
    <col min="10" max="10" width="1.85546875" style="1" bestFit="1" customWidth="1"/>
    <col min="11" max="11" width="9.140625" style="1" customWidth="1"/>
    <col min="12" max="12" width="1.85546875" style="1" bestFit="1" customWidth="1"/>
    <col min="13" max="13" width="10" style="1" customWidth="1"/>
    <col min="14" max="14" width="1.85546875" style="1" bestFit="1" customWidth="1"/>
    <col min="15" max="15" width="7" style="1" customWidth="1"/>
    <col min="16" max="16" width="1.85546875" style="1" bestFit="1" customWidth="1"/>
    <col min="17" max="17" width="8.7109375" style="1" customWidth="1"/>
    <col min="18" max="18" width="1.85546875" style="1" bestFit="1" customWidth="1"/>
    <col min="19" max="19" width="11.85546875" style="1" customWidth="1"/>
    <col min="20" max="20" width="23.7109375" style="1" customWidth="1"/>
    <col min="21" max="21" width="4.42578125" style="2" bestFit="1" customWidth="1"/>
    <col min="22" max="22" width="26.85546875" style="1" bestFit="1" customWidth="1"/>
    <col min="23" max="23" width="73.7109375" style="1" hidden="1" customWidth="1"/>
    <col min="24" max="24" width="0" style="1" hidden="1" customWidth="1"/>
    <col min="25" max="16384" width="11.42578125" style="1"/>
  </cols>
  <sheetData>
    <row r="1" spans="1:30" ht="18" customHeight="1" x14ac:dyDescent="0.25">
      <c r="A1" s="75" t="s">
        <v>142</v>
      </c>
      <c r="B1" s="62" t="s">
        <v>141</v>
      </c>
      <c r="C1" s="62"/>
      <c r="D1" s="62"/>
      <c r="E1" s="62"/>
      <c r="F1" s="61" t="s">
        <v>143</v>
      </c>
      <c r="G1" s="61"/>
      <c r="H1" s="61"/>
      <c r="I1" s="61"/>
      <c r="J1" s="65" t="s">
        <v>144</v>
      </c>
      <c r="K1" s="65"/>
      <c r="L1" s="64" t="s">
        <v>145</v>
      </c>
      <c r="M1" s="64"/>
      <c r="N1" s="66" t="s">
        <v>146</v>
      </c>
      <c r="O1" s="66"/>
      <c r="P1" s="66"/>
      <c r="Q1" s="66"/>
      <c r="R1" s="66"/>
      <c r="S1" s="66"/>
      <c r="T1" s="21"/>
      <c r="AA1" s="3"/>
      <c r="AB1" s="3"/>
      <c r="AC1" s="3"/>
      <c r="AD1" s="3"/>
    </row>
    <row r="2" spans="1:30" s="2" customFormat="1" ht="12.75" customHeight="1" x14ac:dyDescent="0.25">
      <c r="A2" s="76"/>
      <c r="B2" s="63"/>
      <c r="C2" s="63"/>
      <c r="D2" s="63"/>
      <c r="E2" s="63"/>
      <c r="F2" s="36"/>
      <c r="G2" s="37" t="s">
        <v>132</v>
      </c>
      <c r="H2" s="36"/>
      <c r="I2" s="36" t="s">
        <v>133</v>
      </c>
      <c r="J2" s="60" t="s">
        <v>134</v>
      </c>
      <c r="K2" s="60"/>
      <c r="L2" s="60" t="s">
        <v>133</v>
      </c>
      <c r="M2" s="60"/>
      <c r="N2" s="60" t="s">
        <v>135</v>
      </c>
      <c r="O2" s="60"/>
      <c r="P2" s="60" t="s">
        <v>136</v>
      </c>
      <c r="Q2" s="60"/>
      <c r="R2" s="60" t="s">
        <v>137</v>
      </c>
      <c r="S2" s="60"/>
      <c r="T2" s="38"/>
      <c r="Y2" s="3"/>
      <c r="Z2" s="3"/>
      <c r="AA2" s="3"/>
      <c r="AB2" s="3"/>
      <c r="AC2" s="3"/>
      <c r="AD2" s="3"/>
    </row>
    <row r="3" spans="1:30" ht="15" customHeight="1" x14ac:dyDescent="0.25">
      <c r="A3" s="76"/>
      <c r="B3" s="24" t="s">
        <v>3</v>
      </c>
      <c r="C3" s="24" t="s">
        <v>2</v>
      </c>
      <c r="D3" s="24" t="s">
        <v>4</v>
      </c>
      <c r="E3" s="25" t="s">
        <v>12</v>
      </c>
      <c r="F3" s="60" t="s">
        <v>148</v>
      </c>
      <c r="G3" s="60"/>
      <c r="H3" s="60" t="s">
        <v>149</v>
      </c>
      <c r="I3" s="60"/>
      <c r="J3" s="60" t="s">
        <v>163</v>
      </c>
      <c r="K3" s="60"/>
      <c r="L3" s="60" t="s">
        <v>164</v>
      </c>
      <c r="M3" s="60"/>
      <c r="N3" s="60" t="s">
        <v>11</v>
      </c>
      <c r="O3" s="60"/>
      <c r="P3" s="60" t="s">
        <v>153</v>
      </c>
      <c r="Q3" s="60"/>
      <c r="R3" s="60" t="s">
        <v>154</v>
      </c>
      <c r="S3" s="60"/>
      <c r="T3" s="23"/>
      <c r="Y3" s="3"/>
      <c r="Z3" s="3"/>
      <c r="AA3" s="3"/>
      <c r="AB3" s="3"/>
      <c r="AC3" s="3"/>
      <c r="AD3" s="3"/>
    </row>
    <row r="4" spans="1:30" x14ac:dyDescent="0.25">
      <c r="A4" s="76"/>
      <c r="B4" s="31">
        <v>400</v>
      </c>
      <c r="C4" s="31">
        <v>300</v>
      </c>
      <c r="D4" s="22">
        <v>320</v>
      </c>
      <c r="E4" s="39">
        <f>(B4*C4*D4)/10^6</f>
        <v>38.4</v>
      </c>
      <c r="F4" s="22" t="s">
        <v>6</v>
      </c>
      <c r="G4" s="22"/>
      <c r="H4" s="22" t="s">
        <v>6</v>
      </c>
      <c r="I4" s="22"/>
      <c r="J4" s="22" t="s">
        <v>6</v>
      </c>
      <c r="K4" s="22"/>
      <c r="L4" s="22" t="s">
        <v>6</v>
      </c>
      <c r="M4" s="22"/>
      <c r="N4" s="22" t="s">
        <v>6</v>
      </c>
      <c r="O4" s="22"/>
      <c r="P4" s="22" t="s">
        <v>6</v>
      </c>
      <c r="Q4" s="22"/>
      <c r="R4" s="22" t="s">
        <v>6</v>
      </c>
      <c r="S4" s="22"/>
      <c r="T4" s="23"/>
      <c r="Y4" s="3"/>
      <c r="Z4" s="3"/>
      <c r="AA4" s="3"/>
      <c r="AB4" s="3"/>
      <c r="AC4" s="3"/>
      <c r="AD4" s="3"/>
    </row>
    <row r="5" spans="1:30" x14ac:dyDescent="0.25">
      <c r="A5" s="76"/>
      <c r="B5" s="40">
        <v>600</v>
      </c>
      <c r="C5" s="40">
        <v>400</v>
      </c>
      <c r="D5" s="22">
        <v>320</v>
      </c>
      <c r="E5" s="39">
        <f t="shared" ref="E5:E7" si="0">(B5*C5*D5)/10^6</f>
        <v>76.8</v>
      </c>
      <c r="F5" s="22" t="s">
        <v>6</v>
      </c>
      <c r="G5" s="22"/>
      <c r="H5" s="22" t="s">
        <v>6</v>
      </c>
      <c r="I5" s="22"/>
      <c r="J5" s="22" t="s">
        <v>6</v>
      </c>
      <c r="K5" s="22"/>
      <c r="L5" s="22" t="s">
        <v>6</v>
      </c>
      <c r="M5" s="22"/>
      <c r="N5" s="22" t="s">
        <v>6</v>
      </c>
      <c r="O5" s="22"/>
      <c r="P5" s="22" t="s">
        <v>6</v>
      </c>
      <c r="Q5" s="22"/>
      <c r="R5" s="22" t="s">
        <v>6</v>
      </c>
      <c r="S5" s="22"/>
      <c r="T5" s="23"/>
      <c r="Y5" s="3"/>
      <c r="Z5" s="3"/>
    </row>
    <row r="6" spans="1:30" x14ac:dyDescent="0.25">
      <c r="A6" s="76"/>
      <c r="B6" s="41">
        <v>800</v>
      </c>
      <c r="C6" s="41">
        <v>600</v>
      </c>
      <c r="D6" s="22">
        <v>120</v>
      </c>
      <c r="E6" s="39">
        <f t="shared" si="0"/>
        <v>57.6</v>
      </c>
      <c r="F6" s="85"/>
      <c r="G6" s="85"/>
      <c r="H6" s="85"/>
      <c r="I6" s="85"/>
      <c r="J6" s="22" t="s">
        <v>6</v>
      </c>
      <c r="K6" s="22"/>
      <c r="L6" s="85"/>
      <c r="M6" s="85"/>
      <c r="N6" s="22" t="s">
        <v>6</v>
      </c>
      <c r="O6" s="22"/>
      <c r="P6" s="85"/>
      <c r="Q6" s="85"/>
      <c r="R6" s="85"/>
      <c r="S6" s="85"/>
      <c r="T6" s="23" t="s">
        <v>193</v>
      </c>
    </row>
    <row r="7" spans="1:30" x14ac:dyDescent="0.25">
      <c r="A7" s="76"/>
      <c r="B7" s="41">
        <v>800</v>
      </c>
      <c r="C7" s="41">
        <v>600</v>
      </c>
      <c r="D7" s="22">
        <v>420</v>
      </c>
      <c r="E7" s="39">
        <f t="shared" si="0"/>
        <v>201.6</v>
      </c>
      <c r="F7" s="22" t="s">
        <v>6</v>
      </c>
      <c r="G7" s="22"/>
      <c r="H7" s="22" t="s">
        <v>6</v>
      </c>
      <c r="I7" s="22"/>
      <c r="J7" s="22" t="s">
        <v>6</v>
      </c>
      <c r="K7" s="22"/>
      <c r="L7" s="22" t="s">
        <v>6</v>
      </c>
      <c r="M7" s="22"/>
      <c r="N7" s="22" t="s">
        <v>6</v>
      </c>
      <c r="O7" s="22"/>
      <c r="P7" s="22" t="s">
        <v>6</v>
      </c>
      <c r="Q7" s="22"/>
      <c r="R7" s="22" t="s">
        <v>6</v>
      </c>
      <c r="S7" s="22"/>
      <c r="T7" s="23"/>
    </row>
    <row r="8" spans="1:30" ht="15" customHeight="1" x14ac:dyDescent="0.25">
      <c r="A8" s="76"/>
      <c r="B8" s="63" t="s">
        <v>140</v>
      </c>
      <c r="C8" s="63"/>
      <c r="D8" s="63"/>
      <c r="E8" s="63"/>
      <c r="F8" s="67" t="s">
        <v>130</v>
      </c>
      <c r="G8" s="67"/>
      <c r="H8" s="67" t="s">
        <v>147</v>
      </c>
      <c r="I8" s="67"/>
      <c r="J8" s="42"/>
      <c r="K8" s="22"/>
      <c r="L8" s="22"/>
      <c r="M8" s="22"/>
      <c r="N8" s="22"/>
      <c r="O8" s="22"/>
      <c r="P8" s="22"/>
      <c r="Q8" s="22"/>
      <c r="R8" s="22"/>
      <c r="S8" s="22"/>
      <c r="T8" s="23"/>
    </row>
    <row r="9" spans="1:30" ht="15" customHeight="1" x14ac:dyDescent="0.25">
      <c r="A9" s="76"/>
      <c r="B9" s="63"/>
      <c r="C9" s="63"/>
      <c r="D9" s="63"/>
      <c r="E9" s="63"/>
      <c r="F9" s="60" t="s">
        <v>139</v>
      </c>
      <c r="G9" s="60"/>
      <c r="H9" s="60" t="s">
        <v>138</v>
      </c>
      <c r="I9" s="60"/>
      <c r="J9" s="36"/>
      <c r="K9" s="22"/>
      <c r="L9" s="22"/>
      <c r="M9" s="22"/>
      <c r="N9" s="22"/>
      <c r="O9" s="22"/>
      <c r="P9" s="22"/>
      <c r="Q9" s="22"/>
      <c r="R9" s="22"/>
      <c r="S9" s="22"/>
      <c r="T9" s="23"/>
    </row>
    <row r="10" spans="1:30" ht="15" customHeight="1" x14ac:dyDescent="0.25">
      <c r="A10" s="76"/>
      <c r="B10" s="24" t="s">
        <v>3</v>
      </c>
      <c r="C10" s="24" t="s">
        <v>2</v>
      </c>
      <c r="D10" s="24" t="s">
        <v>4</v>
      </c>
      <c r="E10" s="25" t="s">
        <v>12</v>
      </c>
      <c r="F10" s="60" t="s">
        <v>155</v>
      </c>
      <c r="G10" s="60"/>
      <c r="H10" s="60" t="s">
        <v>9</v>
      </c>
      <c r="I10" s="60"/>
      <c r="J10" s="43"/>
      <c r="K10" s="22"/>
      <c r="L10" s="22"/>
      <c r="M10" s="22"/>
      <c r="N10" s="22"/>
      <c r="O10" s="22"/>
      <c r="P10" s="22"/>
      <c r="Q10" s="22"/>
      <c r="R10" s="22"/>
      <c r="S10" s="22"/>
      <c r="T10" s="23"/>
    </row>
    <row r="11" spans="1:30" x14ac:dyDescent="0.25">
      <c r="A11" s="76"/>
      <c r="B11" s="31">
        <v>400</v>
      </c>
      <c r="C11" s="31">
        <v>300</v>
      </c>
      <c r="D11" s="22">
        <v>223</v>
      </c>
      <c r="E11" s="39">
        <f>(B11*C11*D11)/10^6</f>
        <v>26.76</v>
      </c>
      <c r="F11" s="22" t="s">
        <v>6</v>
      </c>
      <c r="G11" s="22"/>
      <c r="H11" s="85"/>
      <c r="I11" s="85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3"/>
    </row>
    <row r="12" spans="1:30" x14ac:dyDescent="0.25">
      <c r="A12" s="76"/>
      <c r="B12" s="34">
        <v>600</v>
      </c>
      <c r="C12" s="34">
        <v>400</v>
      </c>
      <c r="D12" s="22">
        <v>223</v>
      </c>
      <c r="E12" s="39">
        <f t="shared" ref="E12:E16" si="1">(B12*C12*D12)/10^6</f>
        <v>53.52</v>
      </c>
      <c r="F12" s="22" t="s">
        <v>6</v>
      </c>
      <c r="G12" s="22"/>
      <c r="H12" s="85"/>
      <c r="I12" s="85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3"/>
    </row>
    <row r="13" spans="1:30" x14ac:dyDescent="0.25">
      <c r="A13" s="76"/>
      <c r="B13" s="34">
        <v>600</v>
      </c>
      <c r="C13" s="34">
        <v>400</v>
      </c>
      <c r="D13" s="22">
        <v>278</v>
      </c>
      <c r="E13" s="39">
        <f t="shared" si="1"/>
        <v>66.72</v>
      </c>
      <c r="F13" s="22" t="s">
        <v>6</v>
      </c>
      <c r="G13" s="22"/>
      <c r="H13" s="85"/>
      <c r="I13" s="85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3"/>
    </row>
    <row r="14" spans="1:30" x14ac:dyDescent="0.25">
      <c r="A14" s="76"/>
      <c r="B14" s="34">
        <v>600</v>
      </c>
      <c r="C14" s="34">
        <v>400</v>
      </c>
      <c r="D14" s="22">
        <v>420</v>
      </c>
      <c r="E14" s="39">
        <f t="shared" si="1"/>
        <v>100.8</v>
      </c>
      <c r="F14" s="85"/>
      <c r="G14" s="85"/>
      <c r="H14" s="22" t="s">
        <v>6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3"/>
    </row>
    <row r="15" spans="1:30" x14ac:dyDescent="0.25">
      <c r="A15" s="76"/>
      <c r="B15" s="41">
        <v>800</v>
      </c>
      <c r="C15" s="41">
        <v>600</v>
      </c>
      <c r="D15" s="22">
        <v>420</v>
      </c>
      <c r="E15" s="39">
        <f t="shared" si="1"/>
        <v>201.6</v>
      </c>
      <c r="F15" s="22" t="s">
        <v>6</v>
      </c>
      <c r="G15" s="22"/>
      <c r="H15" s="85"/>
      <c r="I15" s="85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3"/>
    </row>
    <row r="16" spans="1:30" x14ac:dyDescent="0.25">
      <c r="A16" s="76"/>
      <c r="B16" s="44">
        <v>1200</v>
      </c>
      <c r="C16" s="44">
        <v>400</v>
      </c>
      <c r="D16" s="22">
        <v>168</v>
      </c>
      <c r="E16" s="39">
        <f t="shared" si="1"/>
        <v>80.64</v>
      </c>
      <c r="F16" s="22" t="s">
        <v>6</v>
      </c>
      <c r="G16" s="22"/>
      <c r="H16" s="85"/>
      <c r="I16" s="85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3"/>
    </row>
    <row r="17" spans="1:24" x14ac:dyDescent="0.25">
      <c r="A17" s="76"/>
      <c r="B17" s="63" t="s">
        <v>162</v>
      </c>
      <c r="C17" s="63"/>
      <c r="D17" s="63"/>
      <c r="E17" s="63"/>
      <c r="F17" s="71" t="s">
        <v>143</v>
      </c>
      <c r="G17" s="71"/>
      <c r="H17" s="71"/>
      <c r="I17" s="71"/>
      <c r="J17" s="72" t="s">
        <v>144</v>
      </c>
      <c r="K17" s="72"/>
      <c r="L17" s="73" t="s">
        <v>145</v>
      </c>
      <c r="M17" s="73"/>
      <c r="N17" s="74" t="s">
        <v>146</v>
      </c>
      <c r="O17" s="74"/>
      <c r="P17" s="74"/>
      <c r="Q17" s="74"/>
      <c r="R17" s="74"/>
      <c r="S17" s="74"/>
      <c r="T17" s="23"/>
    </row>
    <row r="18" spans="1:24" x14ac:dyDescent="0.25">
      <c r="A18" s="76"/>
      <c r="B18" s="63"/>
      <c r="C18" s="63"/>
      <c r="D18" s="63"/>
      <c r="E18" s="63"/>
      <c r="F18" s="60" t="s">
        <v>148</v>
      </c>
      <c r="G18" s="60"/>
      <c r="H18" s="60" t="s">
        <v>149</v>
      </c>
      <c r="I18" s="60"/>
      <c r="J18" s="60" t="s">
        <v>163</v>
      </c>
      <c r="K18" s="60"/>
      <c r="L18" s="60" t="s">
        <v>164</v>
      </c>
      <c r="M18" s="60"/>
      <c r="N18" s="60" t="s">
        <v>11</v>
      </c>
      <c r="O18" s="60"/>
      <c r="P18" s="60" t="s">
        <v>153</v>
      </c>
      <c r="Q18" s="60"/>
      <c r="R18" s="60" t="s">
        <v>154</v>
      </c>
      <c r="S18" s="60"/>
      <c r="T18" s="23"/>
    </row>
    <row r="19" spans="1:24" x14ac:dyDescent="0.25">
      <c r="A19" s="76"/>
      <c r="B19" s="28" t="s">
        <v>78</v>
      </c>
      <c r="C19" s="45"/>
      <c r="D19" s="45"/>
      <c r="E19" s="45"/>
      <c r="F19" s="85"/>
      <c r="G19" s="85"/>
      <c r="H19" s="85"/>
      <c r="I19" s="85"/>
      <c r="J19" s="22" t="s">
        <v>6</v>
      </c>
      <c r="K19" s="22"/>
      <c r="L19" s="22" t="s">
        <v>6</v>
      </c>
      <c r="M19" s="22"/>
      <c r="N19" s="22" t="s">
        <v>6</v>
      </c>
      <c r="O19" s="22"/>
      <c r="P19" s="22" t="s">
        <v>6</v>
      </c>
      <c r="Q19" s="22"/>
      <c r="R19" s="22" t="s">
        <v>6</v>
      </c>
      <c r="S19" s="22"/>
      <c r="T19" s="46" t="s">
        <v>165</v>
      </c>
      <c r="U19" s="3"/>
      <c r="V19" s="3"/>
    </row>
    <row r="20" spans="1:24" x14ac:dyDescent="0.25">
      <c r="A20" s="76"/>
      <c r="B20" s="28" t="s">
        <v>79</v>
      </c>
      <c r="C20" s="45"/>
      <c r="D20" s="45"/>
      <c r="E20" s="45"/>
      <c r="F20" s="85"/>
      <c r="G20" s="85"/>
      <c r="H20" s="85"/>
      <c r="I20" s="85"/>
      <c r="J20" s="22" t="s">
        <v>6</v>
      </c>
      <c r="K20" s="22"/>
      <c r="L20" s="22" t="s">
        <v>6</v>
      </c>
      <c r="M20" s="22"/>
      <c r="N20" s="22" t="s">
        <v>6</v>
      </c>
      <c r="O20" s="22"/>
      <c r="P20" s="22" t="s">
        <v>6</v>
      </c>
      <c r="Q20" s="22"/>
      <c r="R20" s="22" t="s">
        <v>6</v>
      </c>
      <c r="S20" s="22"/>
      <c r="T20" s="46" t="s">
        <v>166</v>
      </c>
      <c r="U20" s="3"/>
      <c r="V20" s="3"/>
    </row>
    <row r="21" spans="1:24" x14ac:dyDescent="0.25">
      <c r="A21" s="76"/>
      <c r="B21" s="28" t="s">
        <v>91</v>
      </c>
      <c r="C21" s="45"/>
      <c r="D21" s="45"/>
      <c r="E21" s="45"/>
      <c r="F21" s="22" t="s">
        <v>6</v>
      </c>
      <c r="G21" s="22"/>
      <c r="H21" s="22" t="s">
        <v>6</v>
      </c>
      <c r="I21" s="22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23"/>
    </row>
    <row r="22" spans="1:24" x14ac:dyDescent="0.25">
      <c r="A22" s="76"/>
      <c r="B22" s="28" t="s">
        <v>106</v>
      </c>
      <c r="C22" s="28"/>
      <c r="D22" s="28"/>
      <c r="E22" s="28"/>
      <c r="F22" s="85"/>
      <c r="G22" s="85"/>
      <c r="H22" s="85"/>
      <c r="I22" s="85"/>
      <c r="J22" s="22" t="s">
        <v>6</v>
      </c>
      <c r="K22" s="22"/>
      <c r="L22" s="22" t="s">
        <v>6</v>
      </c>
      <c r="M22" s="22"/>
      <c r="N22" s="22" t="s">
        <v>6</v>
      </c>
      <c r="O22" s="22"/>
      <c r="P22" s="22" t="s">
        <v>6</v>
      </c>
      <c r="Q22" s="22"/>
      <c r="R22" s="22" t="s">
        <v>6</v>
      </c>
      <c r="S22" s="22"/>
      <c r="T22" s="23"/>
    </row>
    <row r="23" spans="1:24" x14ac:dyDescent="0.25">
      <c r="A23" s="76"/>
      <c r="B23" s="28" t="s">
        <v>122</v>
      </c>
      <c r="C23" s="28"/>
      <c r="D23" s="28"/>
      <c r="E23" s="28"/>
      <c r="F23" s="22" t="s">
        <v>6</v>
      </c>
      <c r="G23" s="22"/>
      <c r="H23" s="22" t="s">
        <v>6</v>
      </c>
      <c r="I23" s="22"/>
      <c r="J23" s="22" t="s">
        <v>6</v>
      </c>
      <c r="K23" s="22"/>
      <c r="L23" s="22" t="s">
        <v>6</v>
      </c>
      <c r="M23" s="22"/>
      <c r="N23" s="22" t="s">
        <v>6</v>
      </c>
      <c r="O23" s="22"/>
      <c r="P23" s="22" t="s">
        <v>6</v>
      </c>
      <c r="Q23" s="22"/>
      <c r="R23" s="22" t="s">
        <v>6</v>
      </c>
      <c r="S23" s="22"/>
      <c r="T23" s="23" t="s">
        <v>168</v>
      </c>
    </row>
    <row r="24" spans="1:24" x14ac:dyDescent="0.25">
      <c r="A24" s="76"/>
      <c r="B24" s="28" t="s">
        <v>107</v>
      </c>
      <c r="C24" s="28"/>
      <c r="D24" s="28"/>
      <c r="E24" s="28"/>
      <c r="F24" s="85"/>
      <c r="G24" s="85"/>
      <c r="H24" s="85"/>
      <c r="I24" s="85"/>
      <c r="J24" s="22" t="s">
        <v>6</v>
      </c>
      <c r="K24" s="22"/>
      <c r="L24" s="22" t="s">
        <v>6</v>
      </c>
      <c r="M24" s="22"/>
      <c r="N24" s="22" t="s">
        <v>6</v>
      </c>
      <c r="O24" s="22"/>
      <c r="P24" s="22" t="s">
        <v>6</v>
      </c>
      <c r="Q24" s="22"/>
      <c r="R24" s="22" t="s">
        <v>6</v>
      </c>
      <c r="S24" s="22"/>
      <c r="T24" s="23" t="s">
        <v>169</v>
      </c>
    </row>
    <row r="25" spans="1:24" x14ac:dyDescent="0.25">
      <c r="A25" s="76"/>
      <c r="B25" s="28" t="s">
        <v>87</v>
      </c>
      <c r="C25" s="28"/>
      <c r="D25" s="28"/>
      <c r="E25" s="28"/>
      <c r="F25" s="85"/>
      <c r="G25" s="85"/>
      <c r="H25" s="85"/>
      <c r="I25" s="85"/>
      <c r="J25" s="22" t="s">
        <v>6</v>
      </c>
      <c r="K25" s="22"/>
      <c r="L25" s="22" t="s">
        <v>6</v>
      </c>
      <c r="M25" s="22"/>
      <c r="N25" s="22" t="s">
        <v>6</v>
      </c>
      <c r="O25" s="22"/>
      <c r="P25" s="22" t="s">
        <v>6</v>
      </c>
      <c r="Q25" s="22"/>
      <c r="R25" s="22" t="s">
        <v>6</v>
      </c>
      <c r="S25" s="22"/>
      <c r="T25" s="23" t="s">
        <v>170</v>
      </c>
    </row>
    <row r="26" spans="1:24" ht="13.5" thickBot="1" x14ac:dyDescent="0.3">
      <c r="A26" s="77"/>
      <c r="B26" s="35" t="s">
        <v>113</v>
      </c>
      <c r="C26" s="35"/>
      <c r="D26" s="35"/>
      <c r="E26" s="35"/>
      <c r="F26" s="86"/>
      <c r="G26" s="86"/>
      <c r="H26" s="86"/>
      <c r="I26" s="86"/>
      <c r="J26" s="29" t="s">
        <v>6</v>
      </c>
      <c r="K26" s="29"/>
      <c r="L26" s="86"/>
      <c r="M26" s="86"/>
      <c r="N26" s="86"/>
      <c r="O26" s="86"/>
      <c r="P26" s="86"/>
      <c r="Q26" s="86"/>
      <c r="R26" s="86"/>
      <c r="S26" s="86"/>
      <c r="T26" s="30" t="s">
        <v>175</v>
      </c>
    </row>
    <row r="27" spans="1:24" ht="13.5" thickBot="1" x14ac:dyDescent="0.3">
      <c r="U27" s="47" t="s">
        <v>174</v>
      </c>
      <c r="V27" s="48" t="s">
        <v>173</v>
      </c>
    </row>
    <row r="28" spans="1:24" ht="12.75" customHeight="1" x14ac:dyDescent="0.25">
      <c r="A28" s="68" t="s">
        <v>84</v>
      </c>
      <c r="B28" s="62" t="s">
        <v>171</v>
      </c>
      <c r="C28" s="62"/>
      <c r="D28" s="62"/>
      <c r="E28" s="6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/>
      <c r="U28" s="50" t="s">
        <v>148</v>
      </c>
      <c r="V28" s="51" t="s">
        <v>151</v>
      </c>
      <c r="W28" s="48" t="s">
        <v>172</v>
      </c>
      <c r="X28" s="49" t="s">
        <v>15</v>
      </c>
    </row>
    <row r="29" spans="1:24" ht="15" customHeight="1" x14ac:dyDescent="0.25">
      <c r="A29" s="69"/>
      <c r="B29" s="63"/>
      <c r="C29" s="63"/>
      <c r="D29" s="63"/>
      <c r="E29" s="63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3"/>
      <c r="U29" s="50" t="s">
        <v>149</v>
      </c>
      <c r="V29" s="51" t="s">
        <v>152</v>
      </c>
      <c r="W29" s="26" t="s">
        <v>89</v>
      </c>
      <c r="X29" s="46"/>
    </row>
    <row r="30" spans="1:24" x14ac:dyDescent="0.25">
      <c r="A30" s="69"/>
      <c r="B30" s="24" t="s">
        <v>3</v>
      </c>
      <c r="C30" s="24" t="s">
        <v>2</v>
      </c>
      <c r="D30" s="24" t="s">
        <v>4</v>
      </c>
      <c r="E30" s="25"/>
      <c r="F30" s="60" t="s">
        <v>3</v>
      </c>
      <c r="G30" s="60"/>
      <c r="H30" s="60" t="s">
        <v>176</v>
      </c>
      <c r="I30" s="60"/>
      <c r="J30" s="22"/>
      <c r="K30" s="22"/>
      <c r="L30" s="22"/>
      <c r="M30" s="22"/>
      <c r="N30" s="22"/>
      <c r="O30" s="22"/>
      <c r="P30" s="22"/>
      <c r="Q30" s="22"/>
      <c r="R30" s="22"/>
      <c r="S30" s="23"/>
      <c r="U30" s="50" t="s">
        <v>150</v>
      </c>
      <c r="V30" s="51" t="s">
        <v>50</v>
      </c>
      <c r="W30" s="26" t="s">
        <v>90</v>
      </c>
      <c r="X30" s="46"/>
    </row>
    <row r="31" spans="1:24" x14ac:dyDescent="0.25">
      <c r="A31" s="69"/>
      <c r="B31" s="31">
        <v>350</v>
      </c>
      <c r="C31" s="31">
        <v>295</v>
      </c>
      <c r="D31" s="32">
        <v>71</v>
      </c>
      <c r="E31" s="33" t="s">
        <v>178</v>
      </c>
      <c r="F31" s="22" t="s">
        <v>6</v>
      </c>
      <c r="G31" s="22"/>
      <c r="H31" s="22" t="s">
        <v>6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3"/>
      <c r="U31" s="50" t="s">
        <v>8</v>
      </c>
      <c r="V31" s="51" t="s">
        <v>49</v>
      </c>
      <c r="W31" s="22" t="s">
        <v>48</v>
      </c>
      <c r="X31" s="46"/>
    </row>
    <row r="32" spans="1:24" x14ac:dyDescent="0.25">
      <c r="A32" s="69"/>
      <c r="B32" s="31">
        <v>400</v>
      </c>
      <c r="C32" s="31">
        <v>300</v>
      </c>
      <c r="D32" s="32">
        <v>71</v>
      </c>
      <c r="E32" s="33" t="s">
        <v>177</v>
      </c>
      <c r="F32" s="22" t="s">
        <v>6</v>
      </c>
      <c r="G32" s="22"/>
      <c r="H32" s="85"/>
      <c r="I32" s="85"/>
      <c r="J32" s="22"/>
      <c r="K32" s="22"/>
      <c r="L32" s="22"/>
      <c r="M32" s="22"/>
      <c r="N32" s="22"/>
      <c r="O32" s="22"/>
      <c r="P32" s="22"/>
      <c r="Q32" s="22"/>
      <c r="R32" s="22"/>
      <c r="S32" s="23"/>
      <c r="U32" s="50" t="s">
        <v>10</v>
      </c>
      <c r="V32" s="51" t="s">
        <v>61</v>
      </c>
      <c r="W32" s="22" t="s">
        <v>156</v>
      </c>
      <c r="X32" s="46"/>
    </row>
    <row r="33" spans="1:24" x14ac:dyDescent="0.25">
      <c r="A33" s="69"/>
      <c r="B33" s="34">
        <v>600</v>
      </c>
      <c r="C33" s="34">
        <v>400</v>
      </c>
      <c r="D33" s="32">
        <v>71</v>
      </c>
      <c r="E33" s="33" t="s">
        <v>102</v>
      </c>
      <c r="F33" s="22" t="s">
        <v>6</v>
      </c>
      <c r="G33" s="22"/>
      <c r="H33" s="85"/>
      <c r="I33" s="85"/>
      <c r="J33" s="22"/>
      <c r="K33" s="22"/>
      <c r="L33" s="22"/>
      <c r="M33" s="22"/>
      <c r="N33" s="22"/>
      <c r="O33" s="22"/>
      <c r="P33" s="22"/>
      <c r="Q33" s="22"/>
      <c r="R33" s="22"/>
      <c r="S33" s="23"/>
      <c r="U33" s="50" t="s">
        <v>7</v>
      </c>
      <c r="V33" s="51" t="s">
        <v>63</v>
      </c>
      <c r="W33" s="26" t="s">
        <v>157</v>
      </c>
      <c r="X33" s="23"/>
    </row>
    <row r="34" spans="1:24" x14ac:dyDescent="0.25">
      <c r="A34" s="69"/>
      <c r="B34" s="63" t="s">
        <v>162</v>
      </c>
      <c r="C34" s="63"/>
      <c r="D34" s="63"/>
      <c r="E34" s="63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3"/>
      <c r="U34" s="50" t="s">
        <v>11</v>
      </c>
      <c r="V34" s="51" t="s">
        <v>59</v>
      </c>
      <c r="W34" s="26" t="s">
        <v>160</v>
      </c>
      <c r="X34" s="23"/>
    </row>
    <row r="35" spans="1:24" x14ac:dyDescent="0.25">
      <c r="A35" s="69"/>
      <c r="B35" s="63"/>
      <c r="C35" s="63"/>
      <c r="D35" s="63"/>
      <c r="E35" s="63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3"/>
      <c r="U35" s="50" t="s">
        <v>153</v>
      </c>
      <c r="V35" s="51" t="s">
        <v>64</v>
      </c>
      <c r="W35" s="26" t="s">
        <v>158</v>
      </c>
      <c r="X35" s="23"/>
    </row>
    <row r="36" spans="1:24" x14ac:dyDescent="0.25">
      <c r="A36" s="69"/>
      <c r="B36" s="28" t="s">
        <v>85</v>
      </c>
      <c r="C36" s="28"/>
      <c r="D36" s="28"/>
      <c r="E36" s="28"/>
      <c r="F36" s="22" t="s">
        <v>6</v>
      </c>
      <c r="G36" s="22"/>
      <c r="H36" s="22"/>
      <c r="I36" s="85"/>
      <c r="J36" s="22"/>
      <c r="K36" s="22"/>
      <c r="L36" s="22"/>
      <c r="M36" s="22"/>
      <c r="N36" s="22"/>
      <c r="O36" s="22"/>
      <c r="P36" s="22"/>
      <c r="Q36" s="22"/>
      <c r="R36" s="22"/>
      <c r="S36" s="23"/>
      <c r="U36" s="50" t="s">
        <v>154</v>
      </c>
      <c r="V36" s="51" t="s">
        <v>60</v>
      </c>
      <c r="W36" s="26" t="s">
        <v>161</v>
      </c>
      <c r="X36" s="23"/>
    </row>
    <row r="37" spans="1:24" x14ac:dyDescent="0.25">
      <c r="A37" s="69"/>
      <c r="B37" s="28" t="s">
        <v>86</v>
      </c>
      <c r="C37" s="28"/>
      <c r="D37" s="28"/>
      <c r="E37" s="28"/>
      <c r="F37" s="22" t="s">
        <v>6</v>
      </c>
      <c r="G37" s="22"/>
      <c r="H37" s="22"/>
      <c r="I37" s="85"/>
      <c r="J37" s="22"/>
      <c r="K37" s="22"/>
      <c r="L37" s="22"/>
      <c r="M37" s="22"/>
      <c r="N37" s="22"/>
      <c r="O37" s="22"/>
      <c r="P37" s="22"/>
      <c r="Q37" s="22"/>
      <c r="R37" s="22"/>
      <c r="S37" s="23"/>
      <c r="U37" s="50" t="s">
        <v>155</v>
      </c>
      <c r="V37" s="51" t="s">
        <v>123</v>
      </c>
      <c r="W37" s="26" t="s">
        <v>159</v>
      </c>
      <c r="X37" s="23"/>
    </row>
    <row r="38" spans="1:24" x14ac:dyDescent="0.25">
      <c r="A38" s="69"/>
      <c r="B38" s="28" t="s">
        <v>87</v>
      </c>
      <c r="C38" s="28"/>
      <c r="D38" s="28"/>
      <c r="E38" s="28"/>
      <c r="F38" s="22" t="s">
        <v>6</v>
      </c>
      <c r="G38" s="22"/>
      <c r="H38" s="22"/>
      <c r="I38" s="85"/>
      <c r="J38" s="22" t="s">
        <v>180</v>
      </c>
      <c r="K38" s="22"/>
      <c r="L38" s="22"/>
      <c r="M38" s="22"/>
      <c r="N38" s="22"/>
      <c r="O38" s="22"/>
      <c r="P38" s="22"/>
      <c r="Q38" s="22"/>
      <c r="R38" s="22"/>
      <c r="S38" s="23"/>
      <c r="U38" s="50" t="s">
        <v>9</v>
      </c>
      <c r="V38" s="51" t="s">
        <v>54</v>
      </c>
      <c r="W38" s="51"/>
      <c r="X38" s="23"/>
    </row>
    <row r="39" spans="1:24" ht="13.5" thickBot="1" x14ac:dyDescent="0.3">
      <c r="A39" s="70"/>
      <c r="B39" s="35" t="s">
        <v>103</v>
      </c>
      <c r="C39" s="35"/>
      <c r="D39" s="35"/>
      <c r="E39" s="35"/>
      <c r="F39" s="86"/>
      <c r="G39" s="86"/>
      <c r="H39" s="29" t="s">
        <v>6</v>
      </c>
      <c r="I39" s="29"/>
      <c r="J39" s="29" t="s">
        <v>192</v>
      </c>
      <c r="K39" s="29"/>
      <c r="L39" s="29"/>
      <c r="M39" s="29"/>
      <c r="N39" s="29"/>
      <c r="O39" s="29"/>
      <c r="P39" s="29"/>
      <c r="Q39" s="29"/>
      <c r="R39" s="29"/>
      <c r="S39" s="30"/>
      <c r="U39" s="50" t="s">
        <v>3</v>
      </c>
      <c r="V39" s="51" t="s">
        <v>56</v>
      </c>
      <c r="W39" s="51" t="s">
        <v>167</v>
      </c>
      <c r="X39" s="23"/>
    </row>
    <row r="40" spans="1:24" ht="13.5" thickBot="1" x14ac:dyDescent="0.3">
      <c r="U40" s="52" t="s">
        <v>176</v>
      </c>
      <c r="V40" s="53" t="s">
        <v>179</v>
      </c>
      <c r="W40" s="22"/>
      <c r="X40" s="23"/>
    </row>
    <row r="41" spans="1:24" ht="12.75" hidden="1" customHeight="1" thickBot="1" x14ac:dyDescent="0.3">
      <c r="A41" s="80" t="s">
        <v>88</v>
      </c>
      <c r="B41" s="62" t="s">
        <v>185</v>
      </c>
      <c r="C41" s="62"/>
      <c r="D41" s="62"/>
      <c r="E41" s="6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1"/>
      <c r="W41" s="29"/>
      <c r="X41" s="30"/>
    </row>
    <row r="42" spans="1:24" hidden="1" x14ac:dyDescent="0.25">
      <c r="A42" s="81"/>
      <c r="B42" s="63"/>
      <c r="C42" s="63"/>
      <c r="D42" s="63"/>
      <c r="E42" s="63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  <c r="U42" s="16"/>
      <c r="V42" s="16"/>
      <c r="W42" s="16"/>
      <c r="X42" s="16"/>
    </row>
    <row r="43" spans="1:24" ht="15" hidden="1" customHeight="1" x14ac:dyDescent="0.25">
      <c r="A43" s="81"/>
      <c r="B43" s="24" t="s">
        <v>3</v>
      </c>
      <c r="C43" s="24" t="s">
        <v>2</v>
      </c>
      <c r="D43" s="24" t="s">
        <v>4</v>
      </c>
      <c r="E43" s="25" t="s">
        <v>12</v>
      </c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83"/>
      <c r="U43" s="17"/>
      <c r="V43" s="18"/>
      <c r="W43" s="19"/>
      <c r="X43" s="18"/>
    </row>
    <row r="44" spans="1:24" hidden="1" x14ac:dyDescent="0.25">
      <c r="A44" s="81"/>
      <c r="B44" s="22">
        <v>1200</v>
      </c>
      <c r="C44" s="22">
        <v>800</v>
      </c>
      <c r="D44" s="22">
        <v>790</v>
      </c>
      <c r="E44" s="22">
        <f>B44*C44*D44/1000000</f>
        <v>758.4</v>
      </c>
      <c r="F44" s="22" t="s">
        <v>6</v>
      </c>
      <c r="G44" s="22"/>
      <c r="H44" s="22" t="s">
        <v>187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3"/>
      <c r="U44" s="17"/>
      <c r="V44" s="13"/>
      <c r="W44" s="19"/>
      <c r="X44" s="18"/>
    </row>
    <row r="45" spans="1:24" hidden="1" x14ac:dyDescent="0.25">
      <c r="A45" s="81"/>
      <c r="B45" s="22">
        <v>1200</v>
      </c>
      <c r="C45" s="22">
        <v>800</v>
      </c>
      <c r="D45" s="22">
        <v>1000</v>
      </c>
      <c r="E45" s="22">
        <f>B45*C45*D45/1000000</f>
        <v>960</v>
      </c>
      <c r="F45" s="22" t="s">
        <v>6</v>
      </c>
      <c r="G45" s="22"/>
      <c r="H45" s="26" t="s">
        <v>181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3"/>
      <c r="U45" s="17"/>
      <c r="V45" s="13"/>
      <c r="W45" s="13"/>
      <c r="X45" s="13"/>
    </row>
    <row r="46" spans="1:24" hidden="1" x14ac:dyDescent="0.25">
      <c r="A46" s="81"/>
      <c r="B46" s="79" t="s">
        <v>38</v>
      </c>
      <c r="C46" s="79"/>
      <c r="D46" s="79"/>
      <c r="E46" s="79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3"/>
    </row>
    <row r="47" spans="1:24" hidden="1" x14ac:dyDescent="0.25">
      <c r="A47" s="81"/>
      <c r="B47" s="27">
        <v>1200</v>
      </c>
      <c r="C47" s="27">
        <v>800</v>
      </c>
      <c r="D47" s="27">
        <v>160</v>
      </c>
      <c r="E47" s="27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3"/>
    </row>
    <row r="48" spans="1:24" hidden="1" x14ac:dyDescent="0.25">
      <c r="A48" s="81"/>
      <c r="B48" s="28" t="s">
        <v>39</v>
      </c>
      <c r="C48" s="28"/>
      <c r="D48" s="28"/>
      <c r="E48" s="28"/>
      <c r="F48" s="22" t="s">
        <v>6</v>
      </c>
      <c r="G48" s="22"/>
      <c r="H48" s="22" t="s">
        <v>184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3"/>
    </row>
    <row r="49" spans="1:23" hidden="1" x14ac:dyDescent="0.25">
      <c r="A49" s="81"/>
      <c r="B49" s="28" t="s">
        <v>182</v>
      </c>
      <c r="C49" s="28"/>
      <c r="D49" s="28"/>
      <c r="E49" s="28"/>
      <c r="F49" s="22" t="s">
        <v>6</v>
      </c>
      <c r="G49" s="22"/>
      <c r="H49" s="22" t="s">
        <v>41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3"/>
    </row>
    <row r="50" spans="1:23" hidden="1" x14ac:dyDescent="0.25">
      <c r="A50" s="81"/>
      <c r="B50" s="28" t="s">
        <v>183</v>
      </c>
      <c r="C50" s="28"/>
      <c r="D50" s="28"/>
      <c r="E50" s="28"/>
      <c r="F50" s="22" t="s">
        <v>6</v>
      </c>
      <c r="G50" s="22"/>
      <c r="H50" s="22" t="s">
        <v>46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3"/>
    </row>
    <row r="51" spans="1:23" hidden="1" x14ac:dyDescent="0.25">
      <c r="A51" s="81"/>
      <c r="B51" s="63" t="s">
        <v>186</v>
      </c>
      <c r="C51" s="63"/>
      <c r="D51" s="63"/>
      <c r="E51" s="63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U51" s="17"/>
      <c r="V51" s="13"/>
      <c r="W51" s="13"/>
    </row>
    <row r="52" spans="1:23" hidden="1" x14ac:dyDescent="0.25">
      <c r="A52" s="81"/>
      <c r="B52" s="63"/>
      <c r="C52" s="63"/>
      <c r="D52" s="63"/>
      <c r="E52" s="63"/>
      <c r="F52" s="22"/>
      <c r="G52" s="22"/>
      <c r="H52" s="22"/>
      <c r="I52" s="22"/>
      <c r="J52" s="22"/>
      <c r="K52" s="78"/>
      <c r="L52" s="78"/>
      <c r="M52" s="22"/>
      <c r="N52" s="22"/>
      <c r="O52" s="22"/>
      <c r="P52" s="22"/>
      <c r="Q52" s="22"/>
      <c r="R52" s="22"/>
      <c r="S52" s="23"/>
      <c r="U52" s="17"/>
      <c r="V52" s="13"/>
      <c r="W52" s="13"/>
    </row>
    <row r="53" spans="1:23" hidden="1" x14ac:dyDescent="0.25">
      <c r="A53" s="81"/>
      <c r="B53" s="27">
        <v>1200</v>
      </c>
      <c r="C53" s="27">
        <v>800</v>
      </c>
      <c r="D53" s="27">
        <v>1800</v>
      </c>
      <c r="E53" s="27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3"/>
    </row>
    <row r="54" spans="1:23" hidden="1" x14ac:dyDescent="0.25">
      <c r="A54" s="81"/>
      <c r="B54" s="22" t="s">
        <v>188</v>
      </c>
      <c r="C54" s="22"/>
      <c r="D54" s="22"/>
      <c r="E54" s="22"/>
      <c r="F54" s="22" t="s">
        <v>6</v>
      </c>
      <c r="G54" s="22"/>
      <c r="H54" s="22" t="s">
        <v>191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3"/>
    </row>
    <row r="55" spans="1:23" ht="13.5" hidden="1" thickBot="1" x14ac:dyDescent="0.3">
      <c r="A55" s="82"/>
      <c r="B55" s="29" t="s">
        <v>189</v>
      </c>
      <c r="C55" s="29"/>
      <c r="D55" s="29"/>
      <c r="E55" s="29"/>
      <c r="F55" s="29" t="s">
        <v>6</v>
      </c>
      <c r="G55" s="29"/>
      <c r="H55" s="29" t="s">
        <v>190</v>
      </c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30"/>
    </row>
  </sheetData>
  <mergeCells count="48">
    <mergeCell ref="K52:L52"/>
    <mergeCell ref="B46:E46"/>
    <mergeCell ref="B51:E52"/>
    <mergeCell ref="A41:A55"/>
    <mergeCell ref="F43:S43"/>
    <mergeCell ref="H30:I30"/>
    <mergeCell ref="B41:E42"/>
    <mergeCell ref="F10:G10"/>
    <mergeCell ref="H10:I10"/>
    <mergeCell ref="B28:E29"/>
    <mergeCell ref="B34:E35"/>
    <mergeCell ref="F30:G30"/>
    <mergeCell ref="A28:A39"/>
    <mergeCell ref="N18:O18"/>
    <mergeCell ref="P18:Q18"/>
    <mergeCell ref="R18:S18"/>
    <mergeCell ref="F17:I17"/>
    <mergeCell ref="J17:K17"/>
    <mergeCell ref="L17:M17"/>
    <mergeCell ref="N17:S17"/>
    <mergeCell ref="F18:G18"/>
    <mergeCell ref="H18:I18"/>
    <mergeCell ref="J18:K18"/>
    <mergeCell ref="L18:M18"/>
    <mergeCell ref="B17:E18"/>
    <mergeCell ref="A1:A26"/>
    <mergeCell ref="H8:I8"/>
    <mergeCell ref="F9:G9"/>
    <mergeCell ref="R3:S3"/>
    <mergeCell ref="B1:E2"/>
    <mergeCell ref="B8:E9"/>
    <mergeCell ref="P2:Q2"/>
    <mergeCell ref="R2:S2"/>
    <mergeCell ref="L3:M3"/>
    <mergeCell ref="L2:M2"/>
    <mergeCell ref="N2:O2"/>
    <mergeCell ref="L1:M1"/>
    <mergeCell ref="J3:K3"/>
    <mergeCell ref="J2:K2"/>
    <mergeCell ref="J1:K1"/>
    <mergeCell ref="N1:S1"/>
    <mergeCell ref="F8:G8"/>
    <mergeCell ref="H9:I9"/>
    <mergeCell ref="F3:G3"/>
    <mergeCell ref="H3:I3"/>
    <mergeCell ref="F1:I1"/>
    <mergeCell ref="N3:O3"/>
    <mergeCell ref="P3:Q3"/>
  </mergeCells>
  <pageMargins left="0.7" right="0.7" top="0.75" bottom="0.75" header="0.3" footer="0.3"/>
  <pageSetup paperSize="9" scale="81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opLeftCell="A7" workbookViewId="0">
      <selection activeCell="E31" sqref="E31"/>
    </sheetView>
  </sheetViews>
  <sheetFormatPr baseColWidth="10" defaultRowHeight="15" x14ac:dyDescent="0.25"/>
  <cols>
    <col min="1" max="4" width="3.5703125" bestFit="1" customWidth="1"/>
    <col min="5" max="5" width="3" bestFit="1" customWidth="1"/>
    <col min="6" max="6" width="6" bestFit="1" customWidth="1"/>
    <col min="7" max="8" width="8.42578125" bestFit="1" customWidth="1"/>
    <col min="9" max="9" width="11" bestFit="1" customWidth="1"/>
    <col min="11" max="11" width="2" bestFit="1" customWidth="1"/>
    <col min="13" max="14" width="8.42578125" bestFit="1" customWidth="1"/>
    <col min="15" max="16" width="9.42578125" bestFit="1" customWidth="1"/>
  </cols>
  <sheetData>
    <row r="1" spans="1:16" x14ac:dyDescent="0.25">
      <c r="E1" s="84" t="s">
        <v>202</v>
      </c>
      <c r="F1" s="84"/>
      <c r="G1" s="84"/>
      <c r="H1" s="84"/>
      <c r="I1" s="84"/>
      <c r="J1" s="84"/>
      <c r="K1" s="84" t="s">
        <v>145</v>
      </c>
      <c r="L1" s="84"/>
      <c r="M1" s="84"/>
      <c r="N1" s="84"/>
      <c r="O1" s="84"/>
      <c r="P1" s="84"/>
    </row>
    <row r="2" spans="1:16" x14ac:dyDescent="0.25">
      <c r="F2" s="54">
        <f>SUM(F3:F6)</f>
        <v>1017.5999999999999</v>
      </c>
      <c r="G2" t="s">
        <v>195</v>
      </c>
      <c r="H2" t="s">
        <v>196</v>
      </c>
      <c r="I2" s="56">
        <f>SUM(I3:I12)</f>
        <v>320</v>
      </c>
      <c r="J2" s="56">
        <f>SUM(J3:J12)</f>
        <v>295</v>
      </c>
      <c r="L2" s="54">
        <f>SUM(L3:L6)</f>
        <v>1017.5999999999999</v>
      </c>
      <c r="M2" t="s">
        <v>195</v>
      </c>
      <c r="N2" t="s">
        <v>196</v>
      </c>
      <c r="O2" s="56">
        <f>SUM(O3:O12)</f>
        <v>455</v>
      </c>
      <c r="P2" s="56">
        <f>SUM(P3:P12)</f>
        <v>420</v>
      </c>
    </row>
    <row r="3" spans="1:16" x14ac:dyDescent="0.25">
      <c r="A3" s="31">
        <v>400</v>
      </c>
      <c r="B3" s="31">
        <v>300</v>
      </c>
      <c r="C3" s="22">
        <v>320</v>
      </c>
      <c r="D3" s="39">
        <f>(A3*B3*C3)/10^6</f>
        <v>38.4</v>
      </c>
      <c r="E3">
        <v>4</v>
      </c>
      <c r="F3" s="54">
        <f t="shared" ref="F3:F5" si="0">E3*$D3</f>
        <v>153.6</v>
      </c>
      <c r="G3" s="55">
        <v>10</v>
      </c>
      <c r="H3" s="55">
        <v>7.5</v>
      </c>
      <c r="I3" s="55">
        <f>E3*G3</f>
        <v>40</v>
      </c>
      <c r="J3" s="56">
        <f>E3*H3</f>
        <v>30</v>
      </c>
      <c r="K3">
        <v>4</v>
      </c>
      <c r="L3" s="54">
        <f t="shared" ref="L3:L5" si="1">K3*$D3</f>
        <v>153.6</v>
      </c>
      <c r="M3" s="55">
        <v>10</v>
      </c>
      <c r="N3" s="55">
        <v>7.5</v>
      </c>
      <c r="O3" s="55">
        <f>K3*M3</f>
        <v>40</v>
      </c>
      <c r="P3" s="56">
        <f>K3*N3</f>
        <v>30</v>
      </c>
    </row>
    <row r="4" spans="1:16" x14ac:dyDescent="0.25">
      <c r="A4" s="40">
        <v>600</v>
      </c>
      <c r="B4" s="40">
        <v>400</v>
      </c>
      <c r="C4" s="22">
        <v>320</v>
      </c>
      <c r="D4" s="39">
        <f t="shared" ref="D4:D6" si="2">(A4*B4*C4)/10^6</f>
        <v>76.8</v>
      </c>
      <c r="E4">
        <v>6</v>
      </c>
      <c r="F4" s="54">
        <f t="shared" si="0"/>
        <v>460.79999999999995</v>
      </c>
      <c r="G4" s="55">
        <v>15</v>
      </c>
      <c r="H4" s="55">
        <v>12.5</v>
      </c>
      <c r="I4" s="55">
        <f>E4*G4</f>
        <v>90</v>
      </c>
      <c r="J4" s="56">
        <f>E4*H4</f>
        <v>75</v>
      </c>
      <c r="K4">
        <v>6</v>
      </c>
      <c r="L4" s="54">
        <f t="shared" si="1"/>
        <v>460.79999999999995</v>
      </c>
      <c r="M4" s="55">
        <v>15</v>
      </c>
      <c r="N4" s="55">
        <v>12.5</v>
      </c>
      <c r="O4" s="55">
        <f>K4*M4</f>
        <v>90</v>
      </c>
      <c r="P4" s="56">
        <f>K4*N4</f>
        <v>75</v>
      </c>
    </row>
    <row r="5" spans="1:16" x14ac:dyDescent="0.25">
      <c r="A5" s="41">
        <v>800</v>
      </c>
      <c r="B5" s="41">
        <v>600</v>
      </c>
      <c r="C5" s="22">
        <v>120</v>
      </c>
      <c r="D5" s="39">
        <f t="shared" si="2"/>
        <v>57.6</v>
      </c>
      <c r="F5" s="54">
        <f t="shared" si="0"/>
        <v>0</v>
      </c>
      <c r="G5" s="55"/>
      <c r="H5" s="55"/>
      <c r="I5" s="55">
        <f>E5*G5</f>
        <v>0</v>
      </c>
      <c r="J5" s="56">
        <f>E5*H5</f>
        <v>0</v>
      </c>
      <c r="L5" s="54">
        <f t="shared" si="1"/>
        <v>0</v>
      </c>
      <c r="M5" s="55"/>
      <c r="N5" s="55"/>
      <c r="O5" s="55">
        <f>K5*M5</f>
        <v>0</v>
      </c>
      <c r="P5" s="56">
        <f>K5*N5</f>
        <v>0</v>
      </c>
    </row>
    <row r="6" spans="1:16" x14ac:dyDescent="0.25">
      <c r="A6" s="41">
        <v>800</v>
      </c>
      <c r="B6" s="41">
        <v>600</v>
      </c>
      <c r="C6" s="22">
        <v>420</v>
      </c>
      <c r="D6" s="39">
        <f t="shared" si="2"/>
        <v>201.6</v>
      </c>
      <c r="E6">
        <v>2</v>
      </c>
      <c r="F6" s="54">
        <f>E6*$D6</f>
        <v>403.2</v>
      </c>
      <c r="G6" s="55">
        <v>35</v>
      </c>
      <c r="H6" s="55">
        <v>30</v>
      </c>
      <c r="I6" s="55">
        <f>E6*G6</f>
        <v>70</v>
      </c>
      <c r="J6" s="56">
        <f>E6*H6</f>
        <v>60</v>
      </c>
      <c r="K6">
        <v>2</v>
      </c>
      <c r="L6" s="54">
        <f>K6*$D6</f>
        <v>403.2</v>
      </c>
      <c r="M6" s="55">
        <v>35</v>
      </c>
      <c r="N6" s="55">
        <v>30</v>
      </c>
      <c r="O6" s="55">
        <f>K6*M6</f>
        <v>70</v>
      </c>
      <c r="P6" s="56">
        <f>K6*N6</f>
        <v>60</v>
      </c>
    </row>
    <row r="7" spans="1:16" x14ac:dyDescent="0.25">
      <c r="A7" t="s">
        <v>201</v>
      </c>
      <c r="E7">
        <v>2</v>
      </c>
      <c r="G7" s="55">
        <v>20</v>
      </c>
      <c r="H7" s="55">
        <v>20</v>
      </c>
      <c r="I7" s="55">
        <f t="shared" ref="I7:I12" si="3">E7*G7</f>
        <v>40</v>
      </c>
      <c r="J7" s="56">
        <f t="shared" ref="J7:J12" si="4">E7*H7</f>
        <v>40</v>
      </c>
      <c r="K7">
        <v>2</v>
      </c>
      <c r="M7" s="55">
        <v>20</v>
      </c>
      <c r="N7" s="55">
        <v>20</v>
      </c>
      <c r="O7" s="55">
        <f t="shared" ref="O7:O12" si="5">K7*M7</f>
        <v>40</v>
      </c>
      <c r="P7" s="56">
        <f t="shared" ref="P7:P12" si="6">K7*N7</f>
        <v>40</v>
      </c>
    </row>
    <row r="8" spans="1:16" x14ac:dyDescent="0.25">
      <c r="A8" t="s">
        <v>194</v>
      </c>
      <c r="E8">
        <v>1</v>
      </c>
      <c r="G8" s="55">
        <v>15</v>
      </c>
      <c r="H8" s="55">
        <v>15</v>
      </c>
      <c r="I8" s="55">
        <f t="shared" si="3"/>
        <v>15</v>
      </c>
      <c r="J8" s="56">
        <f t="shared" si="4"/>
        <v>15</v>
      </c>
      <c r="K8">
        <v>1</v>
      </c>
      <c r="M8" s="55">
        <v>15</v>
      </c>
      <c r="N8" s="55">
        <v>15</v>
      </c>
      <c r="O8" s="55">
        <f t="shared" si="5"/>
        <v>15</v>
      </c>
      <c r="P8" s="56">
        <f t="shared" si="6"/>
        <v>15</v>
      </c>
    </row>
    <row r="9" spans="1:16" x14ac:dyDescent="0.25">
      <c r="A9" t="s">
        <v>197</v>
      </c>
      <c r="E9">
        <v>1</v>
      </c>
      <c r="G9" s="55">
        <v>30</v>
      </c>
      <c r="H9" s="55">
        <v>40</v>
      </c>
      <c r="I9" s="55">
        <f t="shared" si="3"/>
        <v>30</v>
      </c>
      <c r="J9" s="56">
        <f t="shared" si="4"/>
        <v>40</v>
      </c>
      <c r="M9" s="55">
        <v>30</v>
      </c>
      <c r="N9" s="55">
        <v>40</v>
      </c>
      <c r="O9" s="55">
        <f t="shared" si="5"/>
        <v>0</v>
      </c>
      <c r="P9" s="56">
        <f t="shared" si="6"/>
        <v>0</v>
      </c>
    </row>
    <row r="10" spans="1:16" x14ac:dyDescent="0.25">
      <c r="A10" t="s">
        <v>198</v>
      </c>
      <c r="G10" s="55">
        <v>60</v>
      </c>
      <c r="H10" s="55">
        <v>60</v>
      </c>
      <c r="I10" s="55">
        <f t="shared" si="3"/>
        <v>0</v>
      </c>
      <c r="J10" s="56">
        <f t="shared" si="4"/>
        <v>0</v>
      </c>
      <c r="K10">
        <v>1</v>
      </c>
      <c r="M10" s="55">
        <v>60</v>
      </c>
      <c r="N10" s="55">
        <v>60</v>
      </c>
      <c r="O10" s="55">
        <f t="shared" si="5"/>
        <v>60</v>
      </c>
      <c r="P10" s="56">
        <f t="shared" si="6"/>
        <v>60</v>
      </c>
    </row>
    <row r="11" spans="1:16" x14ac:dyDescent="0.25">
      <c r="A11" t="s">
        <v>199</v>
      </c>
      <c r="G11" s="55">
        <v>70</v>
      </c>
      <c r="H11" s="55">
        <v>70</v>
      </c>
      <c r="I11" s="55">
        <f t="shared" si="3"/>
        <v>0</v>
      </c>
      <c r="J11" s="56">
        <f t="shared" si="4"/>
        <v>0</v>
      </c>
      <c r="K11">
        <v>2</v>
      </c>
      <c r="M11" s="55">
        <v>70</v>
      </c>
      <c r="N11" s="55">
        <v>70</v>
      </c>
      <c r="O11" s="55">
        <f t="shared" si="5"/>
        <v>140</v>
      </c>
      <c r="P11" s="56">
        <f t="shared" si="6"/>
        <v>140</v>
      </c>
    </row>
    <row r="12" spans="1:16" x14ac:dyDescent="0.25">
      <c r="A12" t="s">
        <v>200</v>
      </c>
      <c r="E12">
        <v>1</v>
      </c>
      <c r="G12" s="55">
        <v>35</v>
      </c>
      <c r="H12" s="55">
        <v>35</v>
      </c>
      <c r="I12" s="55">
        <f t="shared" si="3"/>
        <v>35</v>
      </c>
      <c r="J12" s="56">
        <f t="shared" si="4"/>
        <v>35</v>
      </c>
      <c r="M12" s="55">
        <v>35</v>
      </c>
      <c r="N12" s="55">
        <v>35</v>
      </c>
      <c r="O12" s="55">
        <f t="shared" si="5"/>
        <v>0</v>
      </c>
      <c r="P12" s="56">
        <f t="shared" si="6"/>
        <v>0</v>
      </c>
    </row>
    <row r="23" spans="1:19" x14ac:dyDescent="0.25">
      <c r="F23" s="54">
        <f>SUM(F24:F27)</f>
        <v>12720</v>
      </c>
      <c r="G23" t="s">
        <v>195</v>
      </c>
      <c r="H23" t="s">
        <v>196</v>
      </c>
      <c r="I23" s="56">
        <f>SUM(I24:I35)</f>
        <v>4659.7849999999999</v>
      </c>
      <c r="J23" s="56">
        <f>SUM(J24:J35)</f>
        <v>3994.34</v>
      </c>
      <c r="R23">
        <v>20</v>
      </c>
      <c r="S23">
        <v>15</v>
      </c>
    </row>
    <row r="24" spans="1:19" x14ac:dyDescent="0.25">
      <c r="A24" s="31">
        <v>400</v>
      </c>
      <c r="B24" s="31">
        <v>300</v>
      </c>
      <c r="C24" s="22">
        <v>320</v>
      </c>
      <c r="D24" s="39">
        <f>(A24*B24*C24)/10^6</f>
        <v>38.4</v>
      </c>
      <c r="E24">
        <v>50</v>
      </c>
      <c r="F24" s="54">
        <f t="shared" ref="F24:F26" si="7">E24*$D24</f>
        <v>1920</v>
      </c>
      <c r="G24" s="55">
        <v>10</v>
      </c>
      <c r="H24" s="55">
        <v>7.5</v>
      </c>
      <c r="I24" s="55">
        <f>E24*G24</f>
        <v>500</v>
      </c>
      <c r="J24" s="56">
        <f>E24*H24</f>
        <v>375</v>
      </c>
      <c r="M24">
        <v>40</v>
      </c>
      <c r="N24">
        <v>60</v>
      </c>
      <c r="O24">
        <v>50</v>
      </c>
    </row>
    <row r="25" spans="1:19" x14ac:dyDescent="0.25">
      <c r="A25" s="40">
        <v>600</v>
      </c>
      <c r="B25" s="40">
        <v>400</v>
      </c>
      <c r="C25" s="22">
        <v>320</v>
      </c>
      <c r="D25" s="39">
        <f t="shared" ref="D25:D27" si="8">(A25*B25*C25)/10^6</f>
        <v>76.8</v>
      </c>
      <c r="E25">
        <v>75</v>
      </c>
      <c r="F25" s="54">
        <f t="shared" si="7"/>
        <v>5760</v>
      </c>
      <c r="G25" s="55">
        <v>15</v>
      </c>
      <c r="H25" s="55">
        <v>12.5</v>
      </c>
      <c r="I25" s="55">
        <f>E25*G25</f>
        <v>1125</v>
      </c>
      <c r="J25" s="56">
        <f>E25*H25</f>
        <v>937.5</v>
      </c>
      <c r="M25">
        <v>60</v>
      </c>
      <c r="N25">
        <v>90</v>
      </c>
      <c r="O25">
        <v>75</v>
      </c>
    </row>
    <row r="26" spans="1:19" x14ac:dyDescent="0.25">
      <c r="A26" s="41">
        <v>800</v>
      </c>
      <c r="B26" s="41">
        <v>600</v>
      </c>
      <c r="C26" s="22">
        <v>120</v>
      </c>
      <c r="D26" s="39">
        <f t="shared" si="8"/>
        <v>57.6</v>
      </c>
      <c r="F26" s="54">
        <f t="shared" si="7"/>
        <v>0</v>
      </c>
      <c r="G26" s="55"/>
      <c r="H26" s="55"/>
      <c r="I26" s="55">
        <f>E26*G26</f>
        <v>0</v>
      </c>
      <c r="J26" s="56">
        <f>E26*H26</f>
        <v>0</v>
      </c>
    </row>
    <row r="27" spans="1:19" x14ac:dyDescent="0.25">
      <c r="A27" s="41">
        <v>800</v>
      </c>
      <c r="B27" s="41">
        <v>600</v>
      </c>
      <c r="C27" s="22">
        <v>420</v>
      </c>
      <c r="D27" s="39">
        <f t="shared" si="8"/>
        <v>201.6</v>
      </c>
      <c r="E27">
        <v>25</v>
      </c>
      <c r="F27" s="54">
        <f>E27*$D27</f>
        <v>5040</v>
      </c>
      <c r="G27" s="55">
        <v>35</v>
      </c>
      <c r="H27" s="55">
        <v>30</v>
      </c>
      <c r="I27" s="55">
        <f>E27*G27</f>
        <v>875</v>
      </c>
      <c r="J27" s="56">
        <f>E27*H27</f>
        <v>750</v>
      </c>
      <c r="M27">
        <v>20</v>
      </c>
      <c r="N27">
        <v>30</v>
      </c>
      <c r="O27">
        <v>25</v>
      </c>
    </row>
    <row r="28" spans="1:19" x14ac:dyDescent="0.25">
      <c r="A28" t="s">
        <v>201</v>
      </c>
      <c r="E28">
        <v>25</v>
      </c>
      <c r="G28" s="55">
        <v>20</v>
      </c>
      <c r="H28" s="55">
        <v>20</v>
      </c>
      <c r="I28" s="55">
        <f t="shared" ref="I28:I35" si="9">E28*G28</f>
        <v>500</v>
      </c>
      <c r="J28" s="56">
        <f t="shared" ref="J28:J35" si="10">E28*H28</f>
        <v>500</v>
      </c>
      <c r="M28">
        <v>20</v>
      </c>
      <c r="N28">
        <v>30</v>
      </c>
      <c r="O28">
        <v>25</v>
      </c>
    </row>
    <row r="29" spans="1:19" x14ac:dyDescent="0.25">
      <c r="A29" t="s">
        <v>203</v>
      </c>
      <c r="E29">
        <v>15</v>
      </c>
      <c r="G29" s="55">
        <v>20</v>
      </c>
      <c r="H29" s="55">
        <v>20</v>
      </c>
      <c r="I29" s="55">
        <f t="shared" ref="I29" si="11">E29*G29</f>
        <v>300</v>
      </c>
      <c r="J29" s="56">
        <f t="shared" ref="J29" si="12">E29*H29</f>
        <v>300</v>
      </c>
      <c r="M29">
        <v>10</v>
      </c>
      <c r="N29">
        <v>15</v>
      </c>
      <c r="O29">
        <v>15</v>
      </c>
    </row>
    <row r="30" spans="1:19" x14ac:dyDescent="0.25">
      <c r="A30" t="s">
        <v>204</v>
      </c>
      <c r="E30">
        <v>0</v>
      </c>
      <c r="G30" s="55">
        <v>15</v>
      </c>
      <c r="H30" s="55">
        <v>15</v>
      </c>
      <c r="I30" s="55">
        <f t="shared" si="9"/>
        <v>0</v>
      </c>
      <c r="J30" s="56">
        <f t="shared" si="10"/>
        <v>0</v>
      </c>
      <c r="M30">
        <v>10</v>
      </c>
      <c r="N30">
        <v>15</v>
      </c>
      <c r="O30">
        <v>15</v>
      </c>
    </row>
    <row r="31" spans="1:19" x14ac:dyDescent="0.25">
      <c r="A31" t="s">
        <v>205</v>
      </c>
      <c r="E31">
        <v>15</v>
      </c>
      <c r="G31" s="55">
        <v>35</v>
      </c>
      <c r="H31" s="55">
        <f>23.42*1.21</f>
        <v>28.338200000000001</v>
      </c>
      <c r="I31" s="55">
        <f t="shared" si="9"/>
        <v>525</v>
      </c>
      <c r="J31" s="56">
        <f t="shared" si="10"/>
        <v>425.07299999999998</v>
      </c>
    </row>
    <row r="32" spans="1:19" x14ac:dyDescent="0.25">
      <c r="A32" t="s">
        <v>197</v>
      </c>
      <c r="G32" s="55">
        <v>30</v>
      </c>
      <c r="H32" s="55">
        <v>40</v>
      </c>
      <c r="I32" s="55">
        <f t="shared" si="9"/>
        <v>0</v>
      </c>
      <c r="J32" s="56">
        <f t="shared" si="10"/>
        <v>0</v>
      </c>
    </row>
    <row r="33" spans="1:15" x14ac:dyDescent="0.25">
      <c r="A33" t="s">
        <v>198</v>
      </c>
      <c r="E33">
        <v>10</v>
      </c>
      <c r="G33" s="55">
        <f>45.85*1.21</f>
        <v>55.478499999999997</v>
      </c>
      <c r="H33" s="55">
        <f>35.27*1.21</f>
        <v>42.676700000000004</v>
      </c>
      <c r="I33" s="55">
        <f t="shared" si="9"/>
        <v>554.78499999999997</v>
      </c>
      <c r="J33" s="56">
        <f t="shared" si="10"/>
        <v>426.76700000000005</v>
      </c>
      <c r="M33">
        <v>10</v>
      </c>
      <c r="N33">
        <v>10</v>
      </c>
      <c r="O33">
        <v>10</v>
      </c>
    </row>
    <row r="34" spans="1:15" x14ac:dyDescent="0.25">
      <c r="A34" t="s">
        <v>199</v>
      </c>
      <c r="G34" s="55">
        <v>70</v>
      </c>
      <c r="H34" s="55">
        <v>70</v>
      </c>
      <c r="I34" s="55">
        <f t="shared" si="9"/>
        <v>0</v>
      </c>
      <c r="J34" s="56">
        <f t="shared" si="10"/>
        <v>0</v>
      </c>
    </row>
    <row r="35" spans="1:15" x14ac:dyDescent="0.25">
      <c r="A35" t="s">
        <v>200</v>
      </c>
      <c r="E35">
        <v>8</v>
      </c>
      <c r="G35" s="55">
        <v>35</v>
      </c>
      <c r="H35" s="55">
        <v>35</v>
      </c>
      <c r="I35" s="55">
        <f t="shared" si="9"/>
        <v>280</v>
      </c>
      <c r="J35" s="56">
        <f t="shared" si="10"/>
        <v>280</v>
      </c>
      <c r="M35">
        <v>5</v>
      </c>
      <c r="N35">
        <v>5</v>
      </c>
      <c r="O35">
        <v>8</v>
      </c>
    </row>
  </sheetData>
  <mergeCells count="2">
    <mergeCell ref="E1:J1"/>
    <mergeCell ref="K1:P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Feuil3</vt:lpstr>
      <vt:lpstr>New Listing</vt:lpstr>
      <vt:lpstr>Listing_Produit</vt:lpstr>
      <vt:lpstr>Pack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</dc:creator>
  <cp:lastModifiedBy>Fabrice</cp:lastModifiedBy>
  <cp:lastPrinted>2018-04-25T09:26:49Z</cp:lastPrinted>
  <dcterms:created xsi:type="dcterms:W3CDTF">2018-02-20T11:27:14Z</dcterms:created>
  <dcterms:modified xsi:type="dcterms:W3CDTF">2018-04-25T14:59:12Z</dcterms:modified>
</cp:coreProperties>
</file>